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PLAN PRIHODA-I.REB" sheetId="1" r:id="rId1"/>
    <sheet name="PLAN RASHODA I IZDATAKA I.REB" sheetId="2" r:id="rId2"/>
  </sheets>
  <definedNames>
    <definedName name="_xlnm.Print_Area" localSheetId="0">'PLAN PRIHODA-I.REB'!$A$1:$J$19</definedName>
    <definedName name="_xlnm.Print_Area" localSheetId="1">'PLAN RASHODA I IZDATAKA I.REB'!$A$1:$L$234</definedName>
    <definedName name="_xlnm.Print_Titles" localSheetId="0">'PLAN PRIHODA-I.REB'!$1:$1</definedName>
    <definedName name="_xlnm.Print_Titles" localSheetId="1">'PLAN RASHODA I IZDATAKA I.REB'!$1:$2</definedName>
  </definedNames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E55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6208,46 višak prihoda najam šk.prostora
</t>
        </r>
      </text>
    </comment>
    <comment ref="F6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višak preth.god.</t>
        </r>
      </text>
    </comment>
    <comment ref="F2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višak prihoda 2018 199,90 kn redovno poslovanje</t>
        </r>
      </text>
    </comment>
    <comment ref="F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4000 višak prihoda 2018</t>
        </r>
      </text>
    </comment>
    <comment ref="F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4062,58 višak prihoda 2018</t>
        </r>
      </text>
    </comment>
    <comment ref="F8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20000 VIŠAK PRIHODA</t>
        </r>
      </text>
    </comment>
    <comment ref="F7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23216,42 VIŠAK PRIHODA 2018</t>
        </r>
      </text>
    </comment>
    <comment ref="G18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jls</t>
        </r>
      </text>
    </comment>
    <comment ref="G2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25000 unutra uređenje</t>
        </r>
      </text>
    </comment>
    <comment ref="G3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4000jls predavanje roditeljima 2000 žsv 3426,22 išak žsv</t>
        </r>
      </text>
    </comment>
    <comment ref="G4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mzo fin hranu stručno usavršavanje</t>
        </r>
      </text>
    </comment>
    <comment ref="G4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nagrade učenicima knjige i ostalo za kraj jls</t>
        </r>
      </text>
    </comment>
    <comment ref="G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25000 unutra uređenje</t>
        </r>
      </text>
    </comment>
    <comment ref="G141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4800 banov zbor ostalo slobodno</t>
        </r>
      </text>
    </comment>
    <comment ref="G66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uređenje okoluša</t>
        </r>
      </text>
    </comment>
    <comment ref="G5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zavjese za školu</t>
        </r>
      </text>
    </comment>
  </commentList>
</comments>
</file>

<file path=xl/sharedStrings.xml><?xml version="1.0" encoding="utf-8"?>
<sst xmlns="http://schemas.openxmlformats.org/spreadsheetml/2006/main" count="268" uniqueCount="100">
  <si>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</si>
  <si>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</si>
  <si>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</si>
  <si>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</si>
  <si>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</si>
  <si>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</si>
  <si>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</si>
  <si>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</si>
  <si>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</si>
  <si>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</si>
  <si>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</si>
  <si>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Ostali rashodi za zaposlene</t>
  </si>
  <si>
    <t>Materijalni rashodi</t>
  </si>
  <si>
    <t>PRORAČUNSKI KORISNIK</t>
  </si>
  <si>
    <t>A</t>
  </si>
  <si>
    <t>Program</t>
  </si>
  <si>
    <t xml:space="preserve"> ZAKONSKI STANDARD USTANOVA  -----------------ŠKOLSTVA</t>
  </si>
  <si>
    <t>Osiguravanje uvjeta rada</t>
  </si>
  <si>
    <t xml:space="preserve"> IZNAD ZAKONSKOG STANDARDA -------------------- USTANOVA  </t>
  </si>
  <si>
    <t>Produženi boravak učenika putnika</t>
  </si>
  <si>
    <t>Natjecanja i smotre u znanju, vještinama i sposobnostima</t>
  </si>
  <si>
    <t>Sufinanciranje pomoćnika u nastavi</t>
  </si>
  <si>
    <t>Program za poticanje dodatnog odgojno-obrazovnog stvaralaštva</t>
  </si>
  <si>
    <t>Vlastiti prihodi</t>
  </si>
  <si>
    <t>Pomoći</t>
  </si>
  <si>
    <t>Donacije</t>
  </si>
  <si>
    <t xml:space="preserve">Primorsko-goranska županija </t>
  </si>
  <si>
    <t xml:space="preserve">Donacije 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</si>
  <si>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</si>
  <si>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</si>
  <si>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</si>
  <si>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</si>
  <si>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</si>
  <si>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</si>
  <si>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</si>
  <si>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</si>
  <si>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</si>
  <si>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</si>
  <si>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</si>
  <si>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</si>
  <si>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</si>
  <si>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</si>
  <si>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</si>
  <si>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</si>
  <si>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</si>
  <si>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</si>
  <si>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</si>
  <si>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</si>
  <si>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</si>
  <si>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</si>
  <si>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</si>
  <si>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</si>
  <si>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</si>
  <si>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</si>
  <si>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</si>
  <si>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</si>
  <si>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</si>
  <si>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</si>
  <si>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</si>
  <si>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3722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</si>
  <si>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</si>
  <si>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</si>
  <si>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</si>
  <si>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</si>
  <si>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</si>
  <si>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</si>
  <si>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</si>
  <si>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</si>
  <si>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</si>
  <si>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45</t>
  </si>
  <si>
    <t>Dodatna ulaganja na građevinskim objektima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</si>
  <si>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</si>
  <si>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</si>
  <si>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</si>
  <si>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</si>
  <si>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</si>
  <si>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</si>
  <si>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</si>
  <si>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</si>
  <si>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</si>
  <si>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</si>
  <si>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</si>
  <si>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* Napomena: Sve stavke rashoda osim rashoda financiranih od strane MZOS upisane su u aplikaciju Riznice</t>
  </si>
  <si>
    <t>Naknada građanima i kućanstvima</t>
  </si>
  <si>
    <t xml:space="preserve">Školska shema </t>
  </si>
  <si>
    <t>Materijal i sirovine -EU PROJEKT</t>
  </si>
  <si>
    <t>Materijal i sirovine-PDV</t>
  </si>
  <si>
    <t>Shema voća -   63612</t>
  </si>
  <si>
    <t>Shema voća -   63811</t>
  </si>
  <si>
    <t>IZMJENA I DOPUNA FINANCIJSKOG PLAN PRIHODA I PRIMITAKA</t>
  </si>
  <si>
    <t xml:space="preserve"> IZMJENA I DOPUNA FIN. PLANA RASHODA I IZDATAKA ZA 2019.</t>
  </si>
  <si>
    <t>K</t>
  </si>
  <si>
    <t>Opremanje ustanova školstva</t>
  </si>
  <si>
    <t>Naknade građanima i kućanstvima u novcu</t>
  </si>
  <si>
    <t>37</t>
  </si>
  <si>
    <t>Naknade građanima i kućanstvima na temelju osiguranja i drugih naknada</t>
  </si>
  <si>
    <t>Izgradnja i rekonstrukcija objekta osnovnog školstva</t>
  </si>
  <si>
    <t>Ukupno prihodi i primici za 2019.</t>
  </si>
  <si>
    <t>2019.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</si>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</sst>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39" borderId="6" applyNumberFormat="0" applyAlignment="0" applyProtection="0"/>
    <xf numFmtId="0" fontId="15" fillId="0" borderId="7" applyNumberFormat="0" applyFill="0" applyAlignment="0" applyProtection="0"/>
    <xf numFmtId="0" fontId="44" fillId="40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4" borderId="11" applyNumberFormat="0" applyFont="0" applyAlignment="0" applyProtection="0"/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42" borderId="14" applyNumberFormat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3" borderId="6" applyNumberFormat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horizontal="left" wrapText="1"/>
    </xf>
    <xf numFmtId="1" fontId="21" fillId="0" borderId="17" xfId="0" applyNumberFormat="1" applyFont="1" applyBorder="1" applyAlignment="1">
      <alignment horizontal="right" wrapText="1"/>
    </xf>
    <xf numFmtId="1" fontId="21" fillId="0" borderId="17" xfId="0" applyNumberFormat="1" applyFont="1" applyBorder="1" applyAlignment="1">
      <alignment wrapText="1"/>
    </xf>
    <xf numFmtId="1" fontId="21" fillId="0" borderId="18" xfId="0" applyNumberFormat="1" applyFont="1" applyBorder="1" applyAlignment="1">
      <alignment wrapText="1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20" xfId="0" applyNumberFormat="1" applyFont="1" applyFill="1" applyBorder="1" applyAlignment="1">
      <alignment horizontal="right" vertical="top" wrapText="1"/>
    </xf>
    <xf numFmtId="1" fontId="22" fillId="44" borderId="21" xfId="0" applyNumberFormat="1" applyFont="1" applyFill="1" applyBorder="1" applyAlignment="1">
      <alignment horizontal="left" wrapText="1"/>
    </xf>
    <xf numFmtId="0" fontId="26" fillId="31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30" fillId="45" borderId="23" xfId="0" applyNumberFormat="1" applyFont="1" applyFill="1" applyBorder="1" applyAlignment="1" applyProtection="1">
      <alignment wrapText="1"/>
      <protection/>
    </xf>
    <xf numFmtId="0" fontId="27" fillId="46" borderId="23" xfId="0" applyNumberFormat="1" applyFont="1" applyFill="1" applyBorder="1" applyAlignment="1" applyProtection="1">
      <alignment horizontal="center"/>
      <protection/>
    </xf>
    <xf numFmtId="0" fontId="27" fillId="46" borderId="23" xfId="0" applyNumberFormat="1" applyFont="1" applyFill="1" applyBorder="1" applyAlignment="1" applyProtection="1">
      <alignment wrapText="1"/>
      <protection/>
    </xf>
    <xf numFmtId="0" fontId="22" fillId="18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7" fillId="18" borderId="23" xfId="0" applyNumberFormat="1" applyFont="1" applyFill="1" applyBorder="1" applyAlignment="1" applyProtection="1">
      <alignment wrapText="1"/>
      <protection/>
    </xf>
    <xf numFmtId="0" fontId="27" fillId="18" borderId="23" xfId="0" applyNumberFormat="1" applyFont="1" applyFill="1" applyBorder="1" applyAlignment="1" applyProtection="1">
      <alignment horizontal="center"/>
      <protection/>
    </xf>
    <xf numFmtId="0" fontId="27" fillId="18" borderId="22" xfId="0" applyNumberFormat="1" applyFont="1" applyFill="1" applyBorder="1" applyAlignment="1" applyProtection="1">
      <alignment horizontal="center" vertical="center" wrapText="1"/>
      <protection/>
    </xf>
    <xf numFmtId="0" fontId="26" fillId="18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5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2" fillId="45" borderId="25" xfId="0" applyFont="1" applyFill="1" applyBorder="1" applyAlignment="1">
      <alignment vertical="center" wrapText="1"/>
    </xf>
    <xf numFmtId="49" fontId="31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7" xfId="0" applyNumberFormat="1" applyFont="1" applyFill="1" applyBorder="1" applyAlignment="1" applyProtection="1">
      <alignment horizontal="left" vertical="center" shrinkToFit="1"/>
      <protection hidden="1"/>
    </xf>
    <xf numFmtId="49" fontId="31" fillId="0" borderId="28" xfId="88" applyNumberFormat="1" applyFont="1" applyFill="1" applyBorder="1" applyAlignment="1" applyProtection="1">
      <alignment horizontal="center" vertical="center" wrapText="1"/>
      <protection hidden="1"/>
    </xf>
    <xf numFmtId="0" fontId="27" fillId="47" borderId="23" xfId="0" applyNumberFormat="1" applyFont="1" applyFill="1" applyBorder="1" applyAlignment="1" applyProtection="1">
      <alignment horizontal="center"/>
      <protection/>
    </xf>
    <xf numFmtId="0" fontId="27" fillId="47" borderId="23" xfId="0" applyNumberFormat="1" applyFont="1" applyFill="1" applyBorder="1" applyAlignment="1" applyProtection="1">
      <alignment wrapText="1"/>
      <protection/>
    </xf>
    <xf numFmtId="0" fontId="27" fillId="47" borderId="0" xfId="0" applyNumberFormat="1" applyFont="1" applyFill="1" applyBorder="1" applyAlignment="1" applyProtection="1">
      <alignment/>
      <protection/>
    </xf>
    <xf numFmtId="49" fontId="32" fillId="47" borderId="28" xfId="88" applyNumberFormat="1" applyFont="1" applyFill="1" applyBorder="1" applyAlignment="1" applyProtection="1">
      <alignment horizontal="center" vertical="center" wrapText="1"/>
      <protection hidden="1"/>
    </xf>
    <xf numFmtId="49" fontId="32" fillId="47" borderId="27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3" xfId="0" applyNumberFormat="1" applyFont="1" applyFill="1" applyBorder="1" applyAlignment="1" applyProtection="1">
      <alignment/>
      <protection/>
    </xf>
    <xf numFmtId="4" fontId="25" fillId="47" borderId="23" xfId="0" applyNumberFormat="1" applyFont="1" applyFill="1" applyBorder="1" applyAlignment="1" applyProtection="1">
      <alignment/>
      <protection/>
    </xf>
    <xf numFmtId="4" fontId="27" fillId="0" borderId="23" xfId="0" applyNumberFormat="1" applyFont="1" applyFill="1" applyBorder="1" applyAlignment="1" applyProtection="1">
      <alignment/>
      <protection/>
    </xf>
    <xf numFmtId="4" fontId="27" fillId="47" borderId="23" xfId="0" applyNumberFormat="1" applyFont="1" applyFill="1" applyBorder="1" applyAlignment="1" applyProtection="1">
      <alignment/>
      <protection/>
    </xf>
    <xf numFmtId="4" fontId="27" fillId="18" borderId="23" xfId="0" applyNumberFormat="1" applyFont="1" applyFill="1" applyBorder="1" applyAlignment="1" applyProtection="1">
      <alignment/>
      <protection/>
    </xf>
    <xf numFmtId="49" fontId="31" fillId="0" borderId="0" xfId="88" applyNumberFormat="1" applyFont="1" applyFill="1" applyBorder="1" applyAlignment="1" applyProtection="1">
      <alignment horizontal="center" vertical="center" wrapText="1"/>
      <protection hidden="1"/>
    </xf>
    <xf numFmtId="49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29" xfId="88" applyNumberFormat="1" applyFont="1" applyFill="1" applyBorder="1" applyAlignment="1" applyProtection="1">
      <alignment horizontal="center" vertical="center" wrapText="1"/>
      <protection hidden="1"/>
    </xf>
    <xf numFmtId="49" fontId="31" fillId="0" borderId="30" xfId="0" applyNumberFormat="1" applyFont="1" applyFill="1" applyBorder="1" applyAlignment="1" applyProtection="1">
      <alignment horizontal="left" vertical="center" wrapText="1"/>
      <protection hidden="1"/>
    </xf>
    <xf numFmtId="4" fontId="27" fillId="48" borderId="31" xfId="0" applyNumberFormat="1" applyFont="1" applyFill="1" applyBorder="1" applyAlignment="1" applyProtection="1">
      <alignment/>
      <protection/>
    </xf>
    <xf numFmtId="4" fontId="27" fillId="0" borderId="31" xfId="0" applyNumberFormat="1" applyFont="1" applyFill="1" applyBorder="1" applyAlignment="1" applyProtection="1">
      <alignment/>
      <protection/>
    </xf>
    <xf numFmtId="4" fontId="27" fillId="47" borderId="31" xfId="0" applyNumberFormat="1" applyFont="1" applyFill="1" applyBorder="1" applyAlignment="1" applyProtection="1">
      <alignment/>
      <protection/>
    </xf>
    <xf numFmtId="4" fontId="21" fillId="0" borderId="3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45" borderId="23" xfId="0" applyNumberFormat="1" applyFont="1" applyFill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45" borderId="36" xfId="0" applyNumberFormat="1" applyFont="1" applyFill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45" borderId="39" xfId="0" applyNumberFormat="1" applyFont="1" applyFill="1" applyBorder="1" applyAlignment="1">
      <alignment/>
    </xf>
    <xf numFmtId="4" fontId="21" fillId="0" borderId="19" xfId="0" applyNumberFormat="1" applyFont="1" applyBorder="1" applyAlignment="1">
      <alignment/>
    </xf>
    <xf numFmtId="0" fontId="25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4" fontId="27" fillId="48" borderId="23" xfId="0" applyNumberFormat="1" applyFont="1" applyFill="1" applyBorder="1" applyAlignment="1" applyProtection="1">
      <alignment/>
      <protection/>
    </xf>
    <xf numFmtId="4" fontId="25" fillId="48" borderId="23" xfId="0" applyNumberFormat="1" applyFont="1" applyFill="1" applyBorder="1" applyAlignment="1" applyProtection="1">
      <alignment/>
      <protection/>
    </xf>
    <xf numFmtId="0" fontId="25" fillId="48" borderId="0" xfId="0" applyNumberFormat="1" applyFont="1" applyFill="1" applyBorder="1" applyAlignment="1" applyProtection="1">
      <alignment horizontal="center"/>
      <protection/>
    </xf>
    <xf numFmtId="0" fontId="25" fillId="48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>
      <alignment horizontal="left"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_Podaci" xfId="88"/>
    <cellStyle name="Normalno 2" xfId="89"/>
    <cellStyle name="Note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287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8.7109375" style="16" customWidth="1"/>
    <col min="2" max="3" width="17.57421875" style="16" customWidth="1"/>
    <col min="4" max="4" width="17.57421875" style="18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87" t="s">
        <v>89</v>
      </c>
      <c r="B1" s="87"/>
      <c r="C1" s="87"/>
      <c r="D1" s="87"/>
      <c r="E1" s="87"/>
      <c r="F1" s="87"/>
      <c r="G1" s="87"/>
      <c r="H1" s="87"/>
      <c r="I1" s="87"/>
    </row>
    <row r="2" spans="1:9" s="1" customFormat="1" ht="13.5" thickBot="1">
      <c r="A2" s="8"/>
      <c r="I2" s="9" t="s">
        <v>0</v>
      </c>
    </row>
    <row r="3" spans="1:9" s="1" customFormat="1" ht="26.25" thickBot="1">
      <c r="A3" s="24" t="s">
        <v>1</v>
      </c>
      <c r="B3" s="88" t="s">
        <v>98</v>
      </c>
      <c r="C3" s="89"/>
      <c r="D3" s="89"/>
      <c r="E3" s="89"/>
      <c r="F3" s="89"/>
      <c r="G3" s="89"/>
      <c r="H3" s="89"/>
      <c r="I3" s="90"/>
    </row>
    <row r="4" spans="1:9" s="1" customFormat="1" ht="77.25" thickBot="1">
      <c r="A4" s="25" t="s">
        <v>2</v>
      </c>
      <c r="B4" s="39" t="s">
        <v>99</v>
      </c>
      <c r="C4" s="40" t="s">
        <v>23</v>
      </c>
      <c r="D4" s="40" t="s">
        <v>3</v>
      </c>
      <c r="E4" s="40" t="s">
        <v>24</v>
      </c>
      <c r="F4" s="45" t="s">
        <v>71</v>
      </c>
      <c r="G4" s="40" t="s">
        <v>27</v>
      </c>
      <c r="H4" s="40" t="s">
        <v>4</v>
      </c>
      <c r="I4" s="41" t="s">
        <v>5</v>
      </c>
    </row>
    <row r="5" spans="1:9" s="1" customFormat="1" ht="12.75">
      <c r="A5" s="10">
        <v>65264</v>
      </c>
      <c r="B5" s="66"/>
      <c r="C5" s="67"/>
      <c r="D5" s="67">
        <v>951341.8</v>
      </c>
      <c r="E5" s="67"/>
      <c r="F5" s="68"/>
      <c r="G5" s="67"/>
      <c r="H5" s="69"/>
      <c r="I5" s="70"/>
    </row>
    <row r="6" spans="1:9" s="1" customFormat="1" ht="12.75">
      <c r="A6" s="10">
        <v>66151</v>
      </c>
      <c r="B6" s="66"/>
      <c r="C6" s="67">
        <v>75510.43</v>
      </c>
      <c r="D6" s="67"/>
      <c r="E6" s="67"/>
      <c r="F6" s="68"/>
      <c r="G6" s="67"/>
      <c r="H6" s="69"/>
      <c r="I6" s="70"/>
    </row>
    <row r="7" spans="1:9" s="1" customFormat="1" ht="12.75">
      <c r="A7" s="11">
        <v>67111</v>
      </c>
      <c r="B7" s="66">
        <v>968928.19</v>
      </c>
      <c r="C7" s="67"/>
      <c r="D7" s="67"/>
      <c r="E7" s="67"/>
      <c r="F7" s="68"/>
      <c r="G7" s="67"/>
      <c r="H7" s="69"/>
      <c r="I7" s="70"/>
    </row>
    <row r="8" spans="1:9" s="1" customFormat="1" ht="12.75">
      <c r="A8" s="12">
        <v>63613</v>
      </c>
      <c r="B8" s="66"/>
      <c r="C8" s="67"/>
      <c r="D8" s="67"/>
      <c r="E8" s="67">
        <v>567738.88</v>
      </c>
      <c r="F8" s="68">
        <v>6984275.71</v>
      </c>
      <c r="G8" s="67"/>
      <c r="H8" s="69"/>
      <c r="I8" s="70"/>
    </row>
    <row r="9" spans="1:9" s="1" customFormat="1" ht="12.75">
      <c r="A9" s="12">
        <v>63623</v>
      </c>
      <c r="B9" s="66"/>
      <c r="C9" s="67"/>
      <c r="D9" s="67"/>
      <c r="E9" s="67">
        <v>200000</v>
      </c>
      <c r="F9" s="68"/>
      <c r="G9" s="67"/>
      <c r="H9" s="69"/>
      <c r="I9" s="70"/>
    </row>
    <row r="10" spans="1:9" s="1" customFormat="1" ht="12.75">
      <c r="A10" s="12">
        <v>72119</v>
      </c>
      <c r="B10" s="66"/>
      <c r="C10" s="67"/>
      <c r="D10" s="67"/>
      <c r="E10" s="67"/>
      <c r="F10" s="68"/>
      <c r="G10" s="67"/>
      <c r="H10" s="69">
        <v>4290</v>
      </c>
      <c r="I10" s="70"/>
    </row>
    <row r="11" spans="1:9" s="1" customFormat="1" ht="12.75">
      <c r="A11" s="12">
        <v>63612</v>
      </c>
      <c r="B11" s="66"/>
      <c r="C11" s="67"/>
      <c r="D11" s="67"/>
      <c r="E11" s="67">
        <v>7728</v>
      </c>
      <c r="F11" s="68"/>
      <c r="G11" s="67"/>
      <c r="H11" s="69"/>
      <c r="I11" s="70"/>
    </row>
    <row r="12" spans="1:9" s="1" customFormat="1" ht="12.75">
      <c r="A12" s="12">
        <v>65267</v>
      </c>
      <c r="B12" s="66"/>
      <c r="C12" s="67"/>
      <c r="D12" s="67"/>
      <c r="E12" s="67"/>
      <c r="F12" s="68"/>
      <c r="G12" s="67"/>
      <c r="H12" s="69">
        <v>5000</v>
      </c>
      <c r="I12" s="70"/>
    </row>
    <row r="13" spans="1:9" s="1" customFormat="1" ht="25.5">
      <c r="A13" s="12" t="s">
        <v>87</v>
      </c>
      <c r="B13" s="66"/>
      <c r="C13" s="67"/>
      <c r="D13" s="67"/>
      <c r="E13" s="67"/>
      <c r="F13" s="68"/>
      <c r="G13" s="67"/>
      <c r="H13" s="69"/>
      <c r="I13" s="70"/>
    </row>
    <row r="14" spans="1:9" s="1" customFormat="1" ht="25.5">
      <c r="A14" s="12" t="s">
        <v>88</v>
      </c>
      <c r="B14" s="66"/>
      <c r="C14" s="67"/>
      <c r="D14" s="67"/>
      <c r="E14" s="67"/>
      <c r="F14" s="68"/>
      <c r="G14" s="67"/>
      <c r="H14" s="69"/>
      <c r="I14" s="70"/>
    </row>
    <row r="15" spans="1:9" s="1" customFormat="1" ht="13.5" thickBot="1">
      <c r="A15" s="13">
        <v>64132</v>
      </c>
      <c r="B15" s="71"/>
      <c r="C15" s="72">
        <v>300</v>
      </c>
      <c r="D15" s="72"/>
      <c r="E15" s="72"/>
      <c r="F15" s="73"/>
      <c r="G15" s="72"/>
      <c r="H15" s="74"/>
      <c r="I15" s="75"/>
    </row>
    <row r="16" spans="1:9" s="1" customFormat="1" ht="30" customHeight="1" thickBot="1">
      <c r="A16" s="14" t="s">
        <v>6</v>
      </c>
      <c r="B16" s="76">
        <f>SUM(B5:B15)</f>
        <v>968928.19</v>
      </c>
      <c r="C16" s="76">
        <f aca="true" t="shared" si="0" ref="C16:I16">SUM(C5:C15)</f>
        <v>75810.43</v>
      </c>
      <c r="D16" s="76">
        <f t="shared" si="0"/>
        <v>951341.8</v>
      </c>
      <c r="E16" s="76">
        <f t="shared" si="0"/>
        <v>775466.88</v>
      </c>
      <c r="F16" s="77">
        <f t="shared" si="0"/>
        <v>6984275.71</v>
      </c>
      <c r="G16" s="76">
        <f t="shared" si="0"/>
        <v>0</v>
      </c>
      <c r="H16" s="76">
        <f t="shared" si="0"/>
        <v>9290</v>
      </c>
      <c r="I16" s="78">
        <f t="shared" si="0"/>
        <v>0</v>
      </c>
    </row>
    <row r="17" spans="1:9" s="1" customFormat="1" ht="28.5" customHeight="1" thickBot="1">
      <c r="A17" s="14" t="s">
        <v>97</v>
      </c>
      <c r="B17" s="91">
        <f>B16+C16+D16+E16+F16+G16+H16+I16</f>
        <v>9765113.01</v>
      </c>
      <c r="C17" s="92"/>
      <c r="D17" s="92"/>
      <c r="E17" s="92"/>
      <c r="F17" s="92"/>
      <c r="G17" s="92"/>
      <c r="H17" s="92"/>
      <c r="I17" s="93"/>
    </row>
    <row r="18" spans="1:9" s="1" customFormat="1" ht="28.5" customHeight="1">
      <c r="A18" s="81"/>
      <c r="B18" s="82"/>
      <c r="C18" s="82"/>
      <c r="D18" s="82"/>
      <c r="E18" s="82"/>
      <c r="F18" s="82"/>
      <c r="G18" s="82"/>
      <c r="H18" s="82"/>
      <c r="I18" s="82"/>
    </row>
    <row r="19" spans="1:9" ht="12.75">
      <c r="A19" s="5"/>
      <c r="B19" s="5"/>
      <c r="C19" s="5"/>
      <c r="D19" s="6"/>
      <c r="E19" s="15"/>
      <c r="F19" s="15"/>
      <c r="I19" s="9"/>
    </row>
    <row r="20" spans="1:6" ht="12.75">
      <c r="A20" s="17"/>
      <c r="B20" s="17"/>
      <c r="C20" s="17"/>
      <c r="D20" s="19"/>
      <c r="E20" s="20"/>
      <c r="F20" s="20"/>
    </row>
    <row r="21" spans="1:6" ht="12.75">
      <c r="A21" s="17"/>
      <c r="B21" s="17"/>
      <c r="C21" s="17"/>
      <c r="D21" s="19"/>
      <c r="E21" s="4"/>
      <c r="F21" s="4"/>
    </row>
    <row r="22" spans="1:6" ht="22.5" customHeight="1">
      <c r="A22" s="17"/>
      <c r="B22" s="17"/>
      <c r="C22" s="17"/>
      <c r="D22" s="19"/>
      <c r="E22" s="43"/>
      <c r="F22" s="43"/>
    </row>
    <row r="23" spans="4:6" ht="22.5" customHeight="1">
      <c r="D23" s="42"/>
      <c r="E23" s="44"/>
      <c r="F23" s="44"/>
    </row>
  </sheetData>
  <sheetProtection/>
  <mergeCells count="3">
    <mergeCell ref="A1:I1"/>
    <mergeCell ref="B3:I3"/>
    <mergeCell ref="B17:I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1" manualBreakCount="1">
    <brk id="1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328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49" sqref="E49"/>
    </sheetView>
  </sheetViews>
  <sheetFormatPr defaultColWidth="11.421875" defaultRowHeight="12.75"/>
  <cols>
    <col min="1" max="1" width="11.421875" style="22" bestFit="1" customWidth="1"/>
    <col min="2" max="2" width="34.421875" style="23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42187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6384" width="11.421875" style="79" customWidth="1"/>
  </cols>
  <sheetData>
    <row r="1" spans="1:11" ht="24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220" s="4" customFormat="1" ht="90.75" customHeight="1">
      <c r="A2" s="26" t="s">
        <v>7</v>
      </c>
      <c r="B2" s="26" t="s">
        <v>8</v>
      </c>
      <c r="C2" s="37" t="s">
        <v>90</v>
      </c>
      <c r="D2" s="38" t="s">
        <v>26</v>
      </c>
      <c r="E2" s="38" t="s">
        <v>23</v>
      </c>
      <c r="F2" s="38" t="s">
        <v>3</v>
      </c>
      <c r="G2" s="38" t="s">
        <v>24</v>
      </c>
      <c r="H2" s="38" t="s">
        <v>72</v>
      </c>
      <c r="I2" s="38" t="s">
        <v>25</v>
      </c>
      <c r="J2" s="38" t="s">
        <v>4</v>
      </c>
      <c r="K2" s="38" t="s">
        <v>5</v>
      </c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</row>
    <row r="3" spans="1:11" ht="12.75">
      <c r="A3" s="27"/>
      <c r="B3" s="28"/>
      <c r="C3" s="54"/>
      <c r="D3" s="54"/>
      <c r="E3" s="54"/>
      <c r="F3" s="54"/>
      <c r="G3" s="54"/>
      <c r="H3" s="55"/>
      <c r="I3" s="54"/>
      <c r="J3" s="54"/>
      <c r="K3" s="54"/>
    </row>
    <row r="4" spans="1:220" s="4" customFormat="1" ht="12.75">
      <c r="A4" s="27"/>
      <c r="B4" s="29" t="s">
        <v>13</v>
      </c>
      <c r="C4" s="56"/>
      <c r="D4" s="56"/>
      <c r="E4" s="56"/>
      <c r="F4" s="56"/>
      <c r="G4" s="56"/>
      <c r="H4" s="57"/>
      <c r="I4" s="56"/>
      <c r="J4" s="56"/>
      <c r="K4" s="56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</row>
    <row r="5" spans="1:11" ht="12.75">
      <c r="A5" s="27"/>
      <c r="B5" s="28"/>
      <c r="C5" s="54"/>
      <c r="D5" s="54"/>
      <c r="E5" s="54"/>
      <c r="F5" s="54"/>
      <c r="G5" s="54"/>
      <c r="H5" s="55"/>
      <c r="I5" s="54"/>
      <c r="J5" s="54"/>
      <c r="K5" s="54"/>
    </row>
    <row r="6" spans="1:220" s="4" customFormat="1" ht="38.25">
      <c r="A6" s="30" t="s">
        <v>15</v>
      </c>
      <c r="B6" s="31" t="s">
        <v>16</v>
      </c>
      <c r="C6" s="56"/>
      <c r="D6" s="56"/>
      <c r="E6" s="56"/>
      <c r="F6" s="56"/>
      <c r="G6" s="56"/>
      <c r="H6" s="57"/>
      <c r="I6" s="56"/>
      <c r="J6" s="56"/>
      <c r="K6" s="56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</row>
    <row r="7" spans="1:220" s="4" customFormat="1" ht="17.25" customHeight="1">
      <c r="A7" s="36" t="s">
        <v>14</v>
      </c>
      <c r="B7" s="32" t="s">
        <v>17</v>
      </c>
      <c r="C7" s="58">
        <f>SUM(D7:K7)</f>
        <v>8692228.52</v>
      </c>
      <c r="D7" s="58">
        <f>D9+D17+D49+D54+D65</f>
        <v>775000.0000000001</v>
      </c>
      <c r="E7" s="58">
        <f aca="true" t="shared" si="0" ref="E7:K7">E9+E17+E49+E54+E65</f>
        <v>82018.89</v>
      </c>
      <c r="F7" s="58">
        <f t="shared" si="0"/>
        <v>518700.38000000006</v>
      </c>
      <c r="G7" s="58">
        <f t="shared" si="0"/>
        <v>322943.54000000004</v>
      </c>
      <c r="H7" s="58">
        <f t="shared" si="0"/>
        <v>6984275.71</v>
      </c>
      <c r="I7" s="58">
        <f t="shared" si="0"/>
        <v>0</v>
      </c>
      <c r="J7" s="58">
        <f t="shared" si="0"/>
        <v>9290</v>
      </c>
      <c r="K7" s="58">
        <f t="shared" si="0"/>
        <v>0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</row>
    <row r="8" spans="1:220" s="4" customFormat="1" ht="12.75">
      <c r="A8" s="27">
        <v>3</v>
      </c>
      <c r="B8" s="33" t="s">
        <v>9</v>
      </c>
      <c r="C8" s="56">
        <f>SUM(D8:K8)</f>
        <v>8455062.52</v>
      </c>
      <c r="D8" s="56">
        <f aca="true" t="shared" si="1" ref="D8:K8">D9+D17+D49</f>
        <v>775000.0000000001</v>
      </c>
      <c r="E8" s="56">
        <f t="shared" si="1"/>
        <v>62438.89</v>
      </c>
      <c r="F8" s="56">
        <f t="shared" si="1"/>
        <v>505404.38000000006</v>
      </c>
      <c r="G8" s="56">
        <f t="shared" si="1"/>
        <v>122943.54000000001</v>
      </c>
      <c r="H8" s="56">
        <f t="shared" si="1"/>
        <v>6984275.71</v>
      </c>
      <c r="I8" s="56">
        <f t="shared" si="1"/>
        <v>0</v>
      </c>
      <c r="J8" s="56">
        <f t="shared" si="1"/>
        <v>5000</v>
      </c>
      <c r="K8" s="56">
        <f t="shared" si="1"/>
        <v>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</row>
    <row r="9" spans="1:220" s="51" customFormat="1" ht="12.75">
      <c r="A9" s="49">
        <v>31</v>
      </c>
      <c r="B9" s="50" t="s">
        <v>10</v>
      </c>
      <c r="C9" s="57">
        <f aca="true" t="shared" si="2" ref="C9:C66">SUM(D9:K9)</f>
        <v>6816085.350000001</v>
      </c>
      <c r="D9" s="57">
        <f>SUM(D10:D16)</f>
        <v>0</v>
      </c>
      <c r="E9" s="57">
        <f aca="true" t="shared" si="3" ref="E9:K9">SUM(E10:E16)</f>
        <v>0</v>
      </c>
      <c r="F9" s="57">
        <f t="shared" si="3"/>
        <v>0</v>
      </c>
      <c r="G9" s="57">
        <f>SUM(G10:G16)</f>
        <v>43689.32</v>
      </c>
      <c r="H9" s="57">
        <f>SUM(H10:H16)</f>
        <v>6772396.03</v>
      </c>
      <c r="I9" s="57">
        <f t="shared" si="3"/>
        <v>0</v>
      </c>
      <c r="J9" s="57">
        <f t="shared" si="3"/>
        <v>0</v>
      </c>
      <c r="K9" s="57">
        <f t="shared" si="3"/>
        <v>0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</row>
    <row r="10" spans="1:11" ht="12.75">
      <c r="A10" s="34">
        <v>3111</v>
      </c>
      <c r="B10" s="28" t="s">
        <v>73</v>
      </c>
      <c r="C10" s="56">
        <f t="shared" si="2"/>
        <v>5537501.56</v>
      </c>
      <c r="D10" s="54"/>
      <c r="E10" s="54"/>
      <c r="F10" s="54"/>
      <c r="G10" s="54">
        <v>37501.56</v>
      </c>
      <c r="H10" s="55">
        <v>5500000</v>
      </c>
      <c r="I10" s="54"/>
      <c r="J10" s="54"/>
      <c r="K10" s="54"/>
    </row>
    <row r="11" spans="1:11" ht="12.75">
      <c r="A11" s="34">
        <v>3113</v>
      </c>
      <c r="B11" s="28" t="s">
        <v>28</v>
      </c>
      <c r="C11" s="56">
        <f t="shared" si="2"/>
        <v>45000</v>
      </c>
      <c r="D11" s="54"/>
      <c r="E11" s="54"/>
      <c r="F11" s="54"/>
      <c r="G11" s="54"/>
      <c r="H11" s="55">
        <v>45000</v>
      </c>
      <c r="I11" s="54"/>
      <c r="J11" s="54"/>
      <c r="K11" s="54"/>
    </row>
    <row r="12" spans="1:11" ht="12.75">
      <c r="A12" s="34">
        <v>3114</v>
      </c>
      <c r="B12" s="28" t="s">
        <v>29</v>
      </c>
      <c r="C12" s="56">
        <f t="shared" si="2"/>
        <v>30000</v>
      </c>
      <c r="D12" s="54"/>
      <c r="E12" s="54"/>
      <c r="F12" s="54"/>
      <c r="G12" s="54"/>
      <c r="H12" s="55">
        <v>30000</v>
      </c>
      <c r="I12" s="54"/>
      <c r="J12" s="54"/>
      <c r="K12" s="54"/>
    </row>
    <row r="13" spans="1:11" ht="12.75">
      <c r="A13" s="34">
        <v>3121</v>
      </c>
      <c r="B13" s="28" t="s">
        <v>11</v>
      </c>
      <c r="C13" s="56">
        <f t="shared" si="2"/>
        <v>240000</v>
      </c>
      <c r="D13" s="54"/>
      <c r="E13" s="54"/>
      <c r="F13" s="54"/>
      <c r="G13" s="54"/>
      <c r="H13" s="55">
        <v>240000</v>
      </c>
      <c r="I13" s="54"/>
      <c r="J13" s="54"/>
      <c r="K13" s="54"/>
    </row>
    <row r="14" spans="1:11" ht="12.75">
      <c r="A14" s="34">
        <v>3131</v>
      </c>
      <c r="B14" s="28" t="s">
        <v>74</v>
      </c>
      <c r="C14" s="56">
        <f t="shared" si="2"/>
        <v>0</v>
      </c>
      <c r="D14" s="54"/>
      <c r="E14" s="54"/>
      <c r="F14" s="54"/>
      <c r="G14" s="54"/>
      <c r="H14" s="55"/>
      <c r="I14" s="54"/>
      <c r="J14" s="54"/>
      <c r="K14" s="54"/>
    </row>
    <row r="15" spans="1:11" ht="25.5">
      <c r="A15" s="34">
        <v>3132</v>
      </c>
      <c r="B15" s="28" t="s">
        <v>30</v>
      </c>
      <c r="C15" s="56">
        <f t="shared" si="2"/>
        <v>956187.76</v>
      </c>
      <c r="D15" s="54"/>
      <c r="E15" s="54"/>
      <c r="F15" s="54"/>
      <c r="G15" s="54">
        <v>6187.76</v>
      </c>
      <c r="H15" s="55">
        <v>950000</v>
      </c>
      <c r="I15" s="54"/>
      <c r="J15" s="54"/>
      <c r="K15" s="54"/>
    </row>
    <row r="16" spans="1:11" ht="24">
      <c r="A16" s="48">
        <v>3133</v>
      </c>
      <c r="B16" s="46" t="s">
        <v>31</v>
      </c>
      <c r="C16" s="56">
        <f t="shared" si="2"/>
        <v>7396.03</v>
      </c>
      <c r="D16" s="54"/>
      <c r="E16" s="54"/>
      <c r="F16" s="54"/>
      <c r="G16" s="54">
        <v>0</v>
      </c>
      <c r="H16" s="55">
        <v>7396.03</v>
      </c>
      <c r="I16" s="54"/>
      <c r="J16" s="54"/>
      <c r="K16" s="54"/>
    </row>
    <row r="17" spans="1:220" s="51" customFormat="1" ht="12.75">
      <c r="A17" s="49">
        <v>32</v>
      </c>
      <c r="B17" s="50" t="s">
        <v>12</v>
      </c>
      <c r="C17" s="57">
        <f t="shared" si="2"/>
        <v>1635777.1700000002</v>
      </c>
      <c r="D17" s="57">
        <f>SUM(D18:D48)</f>
        <v>772100.0000000001</v>
      </c>
      <c r="E17" s="57">
        <f>SUM(E18:E48)</f>
        <v>62138.89</v>
      </c>
      <c r="F17" s="57">
        <f>SUM(F18:F48)</f>
        <v>505404.38000000006</v>
      </c>
      <c r="G17" s="57">
        <f>SUM(G18:G48)</f>
        <v>79254.22</v>
      </c>
      <c r="H17" s="57">
        <f>SUM(H18:H48)</f>
        <v>211879.68</v>
      </c>
      <c r="I17" s="57">
        <f>SUM(I18:I47)</f>
        <v>0</v>
      </c>
      <c r="J17" s="57">
        <f>SUM(J18:J47)</f>
        <v>5000</v>
      </c>
      <c r="K17" s="57">
        <f>SUM(K18:K47)</f>
        <v>0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</row>
    <row r="18" spans="1:220" s="4" customFormat="1" ht="12.75">
      <c r="A18" s="48">
        <v>3211</v>
      </c>
      <c r="B18" s="46" t="s">
        <v>32</v>
      </c>
      <c r="C18" s="56">
        <f t="shared" si="2"/>
        <v>57704</v>
      </c>
      <c r="D18" s="56">
        <v>39800</v>
      </c>
      <c r="E18" s="56">
        <v>5562.2</v>
      </c>
      <c r="F18" s="56">
        <v>10341.8</v>
      </c>
      <c r="G18" s="56">
        <v>2000</v>
      </c>
      <c r="H18" s="57"/>
      <c r="I18" s="56"/>
      <c r="J18" s="56"/>
      <c r="K18" s="56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</row>
    <row r="19" spans="1:220" s="4" customFormat="1" ht="12.75">
      <c r="A19" s="48">
        <v>3211</v>
      </c>
      <c r="B19" s="46" t="s">
        <v>32</v>
      </c>
      <c r="C19" s="56">
        <f t="shared" si="2"/>
        <v>0</v>
      </c>
      <c r="D19" s="56"/>
      <c r="E19" s="56"/>
      <c r="F19" s="83"/>
      <c r="G19" s="83">
        <v>0</v>
      </c>
      <c r="H19" s="57"/>
      <c r="I19" s="56"/>
      <c r="J19" s="56"/>
      <c r="K19" s="56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</row>
    <row r="20" spans="1:220" s="4" customFormat="1" ht="24">
      <c r="A20" s="48">
        <v>3212</v>
      </c>
      <c r="B20" s="46" t="s">
        <v>33</v>
      </c>
      <c r="C20" s="56">
        <f t="shared" si="2"/>
        <v>176600</v>
      </c>
      <c r="D20" s="56"/>
      <c r="E20" s="56"/>
      <c r="F20" s="83"/>
      <c r="G20" s="83">
        <v>6600</v>
      </c>
      <c r="H20" s="57">
        <v>170000</v>
      </c>
      <c r="I20" s="56"/>
      <c r="J20" s="56"/>
      <c r="K20" s="56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</row>
    <row r="21" spans="1:220" s="4" customFormat="1" ht="12.75">
      <c r="A21" s="48">
        <v>3213</v>
      </c>
      <c r="B21" s="46" t="s">
        <v>34</v>
      </c>
      <c r="C21" s="56">
        <f t="shared" si="2"/>
        <v>13500</v>
      </c>
      <c r="D21" s="56">
        <v>6000</v>
      </c>
      <c r="E21" s="56">
        <v>7500</v>
      </c>
      <c r="F21" s="83"/>
      <c r="G21" s="83"/>
      <c r="H21" s="57"/>
      <c r="I21" s="56"/>
      <c r="J21" s="56"/>
      <c r="K21" s="56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</row>
    <row r="22" spans="1:220" s="4" customFormat="1" ht="12.75">
      <c r="A22" s="48">
        <v>3214</v>
      </c>
      <c r="B22" s="46" t="s">
        <v>35</v>
      </c>
      <c r="C22" s="56">
        <f t="shared" si="2"/>
        <v>19000</v>
      </c>
      <c r="D22" s="56">
        <v>19000</v>
      </c>
      <c r="E22" s="56"/>
      <c r="F22" s="83"/>
      <c r="G22" s="83">
        <v>0</v>
      </c>
      <c r="H22" s="57"/>
      <c r="I22" s="56"/>
      <c r="J22" s="56"/>
      <c r="K22" s="56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</row>
    <row r="23" spans="1:220" s="4" customFormat="1" ht="24">
      <c r="A23" s="48">
        <v>3221</v>
      </c>
      <c r="B23" s="46" t="s">
        <v>36</v>
      </c>
      <c r="C23" s="56">
        <f t="shared" si="2"/>
        <v>72886.33</v>
      </c>
      <c r="D23" s="56">
        <v>60886.33</v>
      </c>
      <c r="E23" s="56"/>
      <c r="F23" s="83">
        <v>12000</v>
      </c>
      <c r="G23" s="83">
        <v>0</v>
      </c>
      <c r="H23" s="57"/>
      <c r="I23" s="56"/>
      <c r="J23" s="56"/>
      <c r="K23" s="56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</row>
    <row r="24" spans="1:220" s="4" customFormat="1" ht="24">
      <c r="A24" s="48">
        <v>3221</v>
      </c>
      <c r="B24" s="46" t="s">
        <v>36</v>
      </c>
      <c r="C24" s="56">
        <f t="shared" si="2"/>
        <v>0</v>
      </c>
      <c r="D24" s="56"/>
      <c r="E24" s="56"/>
      <c r="F24" s="83"/>
      <c r="G24" s="83">
        <v>0</v>
      </c>
      <c r="H24" s="57"/>
      <c r="I24" s="56"/>
      <c r="J24" s="56"/>
      <c r="K24" s="56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</row>
    <row r="25" spans="1:220" s="4" customFormat="1" ht="12.75">
      <c r="A25" s="48">
        <v>3222</v>
      </c>
      <c r="B25" s="46" t="s">
        <v>37</v>
      </c>
      <c r="C25" s="56">
        <f t="shared" si="2"/>
        <v>312000</v>
      </c>
      <c r="D25" s="56"/>
      <c r="E25" s="56"/>
      <c r="F25" s="83">
        <v>312000</v>
      </c>
      <c r="G25" s="83"/>
      <c r="H25" s="57"/>
      <c r="I25" s="56"/>
      <c r="J25" s="56"/>
      <c r="K25" s="56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</row>
    <row r="26" spans="1:220" s="4" customFormat="1" ht="12.75">
      <c r="A26" s="48">
        <v>3223</v>
      </c>
      <c r="B26" s="46" t="s">
        <v>38</v>
      </c>
      <c r="C26" s="56">
        <f t="shared" si="2"/>
        <v>238500</v>
      </c>
      <c r="D26" s="56">
        <v>234500</v>
      </c>
      <c r="E26" s="56">
        <v>1000</v>
      </c>
      <c r="F26" s="83">
        <v>3000</v>
      </c>
      <c r="G26" s="83"/>
      <c r="H26" s="57"/>
      <c r="I26" s="56"/>
      <c r="J26" s="56"/>
      <c r="K26" s="56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</row>
    <row r="27" spans="1:220" s="4" customFormat="1" ht="24">
      <c r="A27" s="48">
        <v>3224</v>
      </c>
      <c r="B27" s="46" t="s">
        <v>39</v>
      </c>
      <c r="C27" s="56">
        <f t="shared" si="2"/>
        <v>155700.1</v>
      </c>
      <c r="D27" s="56">
        <v>57000</v>
      </c>
      <c r="E27" s="56">
        <v>8000</v>
      </c>
      <c r="F27" s="83">
        <v>65700.1</v>
      </c>
      <c r="G27" s="83">
        <v>25000</v>
      </c>
      <c r="H27" s="57"/>
      <c r="I27" s="56"/>
      <c r="J27" s="56"/>
      <c r="K27" s="56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</row>
    <row r="28" spans="1:11" ht="12.75">
      <c r="A28" s="48">
        <v>3225</v>
      </c>
      <c r="B28" s="46" t="s">
        <v>40</v>
      </c>
      <c r="C28" s="56">
        <f t="shared" si="2"/>
        <v>36199.9</v>
      </c>
      <c r="D28" s="54">
        <v>19000</v>
      </c>
      <c r="E28" s="54">
        <v>0</v>
      </c>
      <c r="F28" s="84">
        <v>17199.9</v>
      </c>
      <c r="G28" s="84">
        <v>0</v>
      </c>
      <c r="H28" s="55"/>
      <c r="I28" s="54">
        <v>0</v>
      </c>
      <c r="J28" s="54"/>
      <c r="K28" s="54"/>
    </row>
    <row r="29" spans="1:11" ht="12.75">
      <c r="A29" s="48">
        <v>3226</v>
      </c>
      <c r="B29" s="46" t="s">
        <v>75</v>
      </c>
      <c r="C29" s="56">
        <f t="shared" si="2"/>
        <v>0</v>
      </c>
      <c r="D29" s="54">
        <v>0</v>
      </c>
      <c r="E29" s="54"/>
      <c r="F29" s="84"/>
      <c r="G29" s="84"/>
      <c r="H29" s="55"/>
      <c r="I29" s="54"/>
      <c r="J29" s="54"/>
      <c r="K29" s="54"/>
    </row>
    <row r="30" spans="1:11" ht="24">
      <c r="A30" s="48">
        <v>3227</v>
      </c>
      <c r="B30" s="46" t="s">
        <v>41</v>
      </c>
      <c r="C30" s="56">
        <f t="shared" si="2"/>
        <v>5600</v>
      </c>
      <c r="D30" s="54">
        <v>3500</v>
      </c>
      <c r="E30" s="54"/>
      <c r="F30" s="84">
        <v>2100</v>
      </c>
      <c r="G30" s="84"/>
      <c r="H30" s="55"/>
      <c r="I30" s="54"/>
      <c r="J30" s="54"/>
      <c r="K30" s="54"/>
    </row>
    <row r="31" spans="1:220" s="4" customFormat="1" ht="12.75">
      <c r="A31" s="48">
        <v>3231</v>
      </c>
      <c r="B31" s="46" t="s">
        <v>42</v>
      </c>
      <c r="C31" s="56">
        <f t="shared" si="2"/>
        <v>98000</v>
      </c>
      <c r="D31" s="56">
        <v>94000</v>
      </c>
      <c r="E31" s="56">
        <v>0</v>
      </c>
      <c r="F31" s="56"/>
      <c r="G31" s="56">
        <v>4000</v>
      </c>
      <c r="H31" s="57"/>
      <c r="I31" s="56"/>
      <c r="J31" s="56"/>
      <c r="K31" s="56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</row>
    <row r="32" spans="1:220" s="4" customFormat="1" ht="24">
      <c r="A32" s="48">
        <v>3232</v>
      </c>
      <c r="B32" s="46" t="s">
        <v>43</v>
      </c>
      <c r="C32" s="56">
        <f t="shared" si="2"/>
        <v>174363.03</v>
      </c>
      <c r="D32" s="56">
        <v>55461.26</v>
      </c>
      <c r="E32" s="56">
        <v>14839.19</v>
      </c>
      <c r="F32" s="56">
        <v>74062.58</v>
      </c>
      <c r="G32" s="56">
        <v>25000</v>
      </c>
      <c r="H32" s="57"/>
      <c r="I32" s="56"/>
      <c r="J32" s="56">
        <v>5000</v>
      </c>
      <c r="K32" s="56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</row>
    <row r="33" spans="1:220" s="4" customFormat="1" ht="12.75">
      <c r="A33" s="48">
        <v>3233</v>
      </c>
      <c r="B33" s="46" t="s">
        <v>44</v>
      </c>
      <c r="C33" s="56">
        <f t="shared" si="2"/>
        <v>5000</v>
      </c>
      <c r="D33" s="56">
        <v>0</v>
      </c>
      <c r="E33" s="56">
        <v>5000</v>
      </c>
      <c r="F33" s="56"/>
      <c r="G33" s="56"/>
      <c r="H33" s="57"/>
      <c r="I33" s="56"/>
      <c r="J33" s="56"/>
      <c r="K33" s="56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</row>
    <row r="34" spans="1:220" s="4" customFormat="1" ht="12.75">
      <c r="A34" s="48">
        <v>3234</v>
      </c>
      <c r="B34" s="46" t="s">
        <v>45</v>
      </c>
      <c r="C34" s="56">
        <f t="shared" si="2"/>
        <v>126779.07</v>
      </c>
      <c r="D34" s="56">
        <v>126779.07</v>
      </c>
      <c r="E34" s="56"/>
      <c r="F34" s="56"/>
      <c r="G34" s="56"/>
      <c r="H34" s="57"/>
      <c r="I34" s="56"/>
      <c r="J34" s="56"/>
      <c r="K34" s="56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</row>
    <row r="35" spans="1:220" s="4" customFormat="1" ht="12.75">
      <c r="A35" s="48">
        <v>3235</v>
      </c>
      <c r="B35" s="46" t="s">
        <v>46</v>
      </c>
      <c r="C35" s="56">
        <f t="shared" si="2"/>
        <v>0</v>
      </c>
      <c r="D35" s="56"/>
      <c r="E35" s="56"/>
      <c r="F35" s="56"/>
      <c r="G35" s="56">
        <v>0</v>
      </c>
      <c r="H35" s="57"/>
      <c r="I35" s="56"/>
      <c r="J35" s="56"/>
      <c r="K35" s="56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</row>
    <row r="36" spans="1:220" s="4" customFormat="1" ht="12.75">
      <c r="A36" s="48">
        <v>3236</v>
      </c>
      <c r="B36" s="46" t="s">
        <v>47</v>
      </c>
      <c r="C36" s="56">
        <f t="shared" si="2"/>
        <v>21000</v>
      </c>
      <c r="D36" s="56">
        <v>12000</v>
      </c>
      <c r="E36" s="56"/>
      <c r="F36" s="56">
        <v>9000</v>
      </c>
      <c r="G36" s="56"/>
      <c r="H36" s="57"/>
      <c r="I36" s="56"/>
      <c r="J36" s="56"/>
      <c r="K36" s="56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</row>
    <row r="37" spans="1:220" s="4" customFormat="1" ht="12.75">
      <c r="A37" s="48">
        <v>3237</v>
      </c>
      <c r="B37" s="46" t="s">
        <v>48</v>
      </c>
      <c r="C37" s="56">
        <f t="shared" si="2"/>
        <v>29992.019999999997</v>
      </c>
      <c r="D37" s="56">
        <v>0</v>
      </c>
      <c r="E37" s="56">
        <v>5500</v>
      </c>
      <c r="F37" s="56"/>
      <c r="G37" s="56">
        <v>9426.22</v>
      </c>
      <c r="H37" s="57">
        <v>15065.8</v>
      </c>
      <c r="I37" s="56"/>
      <c r="J37" s="56"/>
      <c r="K37" s="56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</row>
    <row r="38" spans="1:220" s="4" customFormat="1" ht="12.75">
      <c r="A38" s="48">
        <v>3237</v>
      </c>
      <c r="B38" s="46" t="s">
        <v>48</v>
      </c>
      <c r="C38" s="56">
        <f t="shared" si="2"/>
        <v>0</v>
      </c>
      <c r="D38" s="56"/>
      <c r="E38" s="56"/>
      <c r="F38" s="56"/>
      <c r="G38" s="83">
        <v>0</v>
      </c>
      <c r="H38" s="57"/>
      <c r="I38" s="56"/>
      <c r="J38" s="56"/>
      <c r="K38" s="56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</row>
    <row r="39" spans="1:220" s="4" customFormat="1" ht="12.75">
      <c r="A39" s="48">
        <v>3238</v>
      </c>
      <c r="B39" s="46" t="s">
        <v>49</v>
      </c>
      <c r="C39" s="56">
        <f t="shared" si="2"/>
        <v>15000</v>
      </c>
      <c r="D39" s="56">
        <v>15000</v>
      </c>
      <c r="E39" s="54"/>
      <c r="F39" s="56"/>
      <c r="G39" s="56"/>
      <c r="H39" s="57"/>
      <c r="I39" s="56"/>
      <c r="J39" s="56"/>
      <c r="K39" s="56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</row>
    <row r="40" spans="1:11" ht="12.75">
      <c r="A40" s="48">
        <v>3239</v>
      </c>
      <c r="B40" s="46" t="s">
        <v>50</v>
      </c>
      <c r="C40" s="56">
        <f t="shared" si="2"/>
        <v>18725</v>
      </c>
      <c r="D40" s="54">
        <v>3987.5</v>
      </c>
      <c r="E40" s="56">
        <v>14737.5</v>
      </c>
      <c r="F40" s="54"/>
      <c r="G40" s="54">
        <v>0</v>
      </c>
      <c r="H40" s="55"/>
      <c r="I40" s="54"/>
      <c r="J40" s="54"/>
      <c r="K40" s="54"/>
    </row>
    <row r="41" spans="1:220" s="4" customFormat="1" ht="24">
      <c r="A41" s="48">
        <v>3241</v>
      </c>
      <c r="B41" s="46" t="s">
        <v>51</v>
      </c>
      <c r="C41" s="56">
        <f t="shared" si="2"/>
        <v>0</v>
      </c>
      <c r="D41" s="56"/>
      <c r="E41" s="56">
        <v>0</v>
      </c>
      <c r="F41" s="56">
        <v>0</v>
      </c>
      <c r="G41" s="83">
        <v>0</v>
      </c>
      <c r="H41" s="57"/>
      <c r="I41" s="56"/>
      <c r="J41" s="56"/>
      <c r="K41" s="56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</row>
    <row r="42" spans="1:220" s="4" customFormat="1" ht="12.75">
      <c r="A42" s="48">
        <v>3291</v>
      </c>
      <c r="B42" s="47" t="s">
        <v>52</v>
      </c>
      <c r="C42" s="56">
        <f t="shared" si="2"/>
        <v>0</v>
      </c>
      <c r="D42" s="56"/>
      <c r="E42" s="56">
        <v>0</v>
      </c>
      <c r="F42" s="56"/>
      <c r="G42" s="83"/>
      <c r="H42" s="57"/>
      <c r="I42" s="56"/>
      <c r="J42" s="56"/>
      <c r="K42" s="56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</row>
    <row r="43" spans="1:220" s="4" customFormat="1" ht="12.75">
      <c r="A43" s="48">
        <v>3292</v>
      </c>
      <c r="B43" s="46" t="s">
        <v>53</v>
      </c>
      <c r="C43" s="56">
        <f t="shared" si="2"/>
        <v>6073.34</v>
      </c>
      <c r="D43" s="56">
        <v>6073.34</v>
      </c>
      <c r="E43" s="56">
        <v>0</v>
      </c>
      <c r="F43" s="56"/>
      <c r="G43" s="83"/>
      <c r="H43" s="57"/>
      <c r="I43" s="56"/>
      <c r="J43" s="56"/>
      <c r="K43" s="56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</row>
    <row r="44" spans="1:220" s="4" customFormat="1" ht="12.75">
      <c r="A44" s="48">
        <v>3293</v>
      </c>
      <c r="B44" s="46" t="s">
        <v>54</v>
      </c>
      <c r="C44" s="56">
        <f t="shared" si="2"/>
        <v>13220</v>
      </c>
      <c r="D44" s="56">
        <v>10000</v>
      </c>
      <c r="E44" s="56">
        <v>0</v>
      </c>
      <c r="F44" s="56"/>
      <c r="G44" s="83">
        <v>3220</v>
      </c>
      <c r="H44" s="57"/>
      <c r="I44" s="56"/>
      <c r="J44" s="56"/>
      <c r="K44" s="56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</row>
    <row r="45" spans="1:220" s="4" customFormat="1" ht="12.75">
      <c r="A45" s="48">
        <v>3294</v>
      </c>
      <c r="B45" s="46" t="s">
        <v>76</v>
      </c>
      <c r="C45" s="56">
        <f t="shared" si="2"/>
        <v>1000</v>
      </c>
      <c r="D45" s="56">
        <v>1000</v>
      </c>
      <c r="E45" s="56"/>
      <c r="F45" s="56"/>
      <c r="G45" s="56"/>
      <c r="H45" s="57"/>
      <c r="I45" s="56"/>
      <c r="J45" s="56"/>
      <c r="K45" s="56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</row>
    <row r="46" spans="1:220" s="4" customFormat="1" ht="12.75">
      <c r="A46" s="48">
        <v>3295</v>
      </c>
      <c r="B46" s="46" t="s">
        <v>55</v>
      </c>
      <c r="C46" s="56">
        <f t="shared" si="2"/>
        <v>28926.38</v>
      </c>
      <c r="D46" s="56">
        <v>2112.5</v>
      </c>
      <c r="E46" s="56"/>
      <c r="F46" s="56"/>
      <c r="G46" s="56"/>
      <c r="H46" s="57">
        <v>26813.88</v>
      </c>
      <c r="I46" s="56"/>
      <c r="J46" s="56"/>
      <c r="K46" s="56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</row>
    <row r="47" spans="1:220" s="4" customFormat="1" ht="12.75">
      <c r="A47" s="48">
        <v>3299</v>
      </c>
      <c r="B47" s="46" t="s">
        <v>77</v>
      </c>
      <c r="C47" s="56">
        <f t="shared" si="2"/>
        <v>7500</v>
      </c>
      <c r="D47" s="56">
        <v>6000</v>
      </c>
      <c r="E47" s="56"/>
      <c r="F47" s="56">
        <v>0</v>
      </c>
      <c r="G47" s="56">
        <v>1500</v>
      </c>
      <c r="H47" s="57"/>
      <c r="I47" s="56"/>
      <c r="J47" s="56"/>
      <c r="K47" s="56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</row>
    <row r="48" spans="1:220" s="4" customFormat="1" ht="12.75">
      <c r="A48" s="59" t="s">
        <v>59</v>
      </c>
      <c r="B48" s="60" t="s">
        <v>83</v>
      </c>
      <c r="C48" s="56"/>
      <c r="D48" s="56"/>
      <c r="E48" s="56"/>
      <c r="F48" s="56"/>
      <c r="G48" s="56">
        <v>2508</v>
      </c>
      <c r="H48" s="57"/>
      <c r="I48" s="56"/>
      <c r="J48" s="56"/>
      <c r="K48" s="56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</row>
    <row r="49" spans="1:220" s="51" customFormat="1" ht="12.75">
      <c r="A49" s="49">
        <v>34</v>
      </c>
      <c r="B49" s="50" t="s">
        <v>56</v>
      </c>
      <c r="C49" s="57">
        <f t="shared" si="2"/>
        <v>3200</v>
      </c>
      <c r="D49" s="57">
        <f>SUM(D50:D52)</f>
        <v>2900</v>
      </c>
      <c r="E49" s="57">
        <f aca="true" t="shared" si="4" ref="E49:K49">SUM(E50:E52)</f>
        <v>300</v>
      </c>
      <c r="F49" s="57">
        <f t="shared" si="4"/>
        <v>0</v>
      </c>
      <c r="G49" s="57">
        <f t="shared" si="4"/>
        <v>0</v>
      </c>
      <c r="H49" s="57">
        <f t="shared" si="4"/>
        <v>0</v>
      </c>
      <c r="I49" s="57">
        <f t="shared" si="4"/>
        <v>0</v>
      </c>
      <c r="J49" s="57">
        <f t="shared" si="4"/>
        <v>0</v>
      </c>
      <c r="K49" s="57">
        <f t="shared" si="4"/>
        <v>0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</row>
    <row r="50" spans="1:220" s="4" customFormat="1" ht="12.75">
      <c r="A50" s="48">
        <v>3431</v>
      </c>
      <c r="B50" s="47" t="s">
        <v>57</v>
      </c>
      <c r="C50" s="56">
        <f t="shared" si="2"/>
        <v>2900</v>
      </c>
      <c r="D50" s="56">
        <v>2900</v>
      </c>
      <c r="E50" s="56"/>
      <c r="F50" s="56"/>
      <c r="G50" s="56"/>
      <c r="H50" s="57"/>
      <c r="I50" s="56"/>
      <c r="J50" s="56"/>
      <c r="K50" s="56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</row>
    <row r="51" spans="1:220" s="4" customFormat="1" ht="24">
      <c r="A51" s="48">
        <v>3432</v>
      </c>
      <c r="B51" s="46" t="s">
        <v>58</v>
      </c>
      <c r="C51" s="56">
        <f t="shared" si="2"/>
        <v>0</v>
      </c>
      <c r="D51" s="56"/>
      <c r="E51" s="56"/>
      <c r="F51" s="56"/>
      <c r="G51" s="56"/>
      <c r="H51" s="57"/>
      <c r="I51" s="56"/>
      <c r="J51" s="56"/>
      <c r="K51" s="56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</row>
    <row r="52" spans="1:220" s="4" customFormat="1" ht="12.75">
      <c r="A52" s="48">
        <v>3433</v>
      </c>
      <c r="B52" s="46" t="s">
        <v>78</v>
      </c>
      <c r="C52" s="56">
        <f t="shared" si="2"/>
        <v>300</v>
      </c>
      <c r="D52" s="56"/>
      <c r="E52" s="56">
        <v>300</v>
      </c>
      <c r="F52" s="56"/>
      <c r="G52" s="56"/>
      <c r="H52" s="57"/>
      <c r="I52" s="56"/>
      <c r="J52" s="56"/>
      <c r="K52" s="56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</row>
    <row r="53" spans="1:220" s="4" customFormat="1" ht="12.75">
      <c r="A53" s="36" t="s">
        <v>91</v>
      </c>
      <c r="B53" s="32" t="s">
        <v>92</v>
      </c>
      <c r="C53" s="56">
        <f t="shared" si="2"/>
        <v>163166</v>
      </c>
      <c r="D53" s="58"/>
      <c r="E53" s="58">
        <f>E54</f>
        <v>19580</v>
      </c>
      <c r="F53" s="58">
        <f aca="true" t="shared" si="5" ref="F53:K53">F54</f>
        <v>13296</v>
      </c>
      <c r="G53" s="58">
        <f t="shared" si="5"/>
        <v>126000</v>
      </c>
      <c r="H53" s="58">
        <f t="shared" si="5"/>
        <v>0</v>
      </c>
      <c r="I53" s="58">
        <f t="shared" si="5"/>
        <v>0</v>
      </c>
      <c r="J53" s="58">
        <f t="shared" si="5"/>
        <v>4290</v>
      </c>
      <c r="K53" s="58">
        <f t="shared" si="5"/>
        <v>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</row>
    <row r="54" spans="1:220" s="51" customFormat="1" ht="24.75" customHeight="1">
      <c r="A54" s="52" t="s">
        <v>60</v>
      </c>
      <c r="B54" s="53" t="s">
        <v>61</v>
      </c>
      <c r="C54" s="56">
        <f t="shared" si="2"/>
        <v>163166</v>
      </c>
      <c r="D54" s="57">
        <f>SUM(D55:D63)</f>
        <v>0</v>
      </c>
      <c r="E54" s="57">
        <f aca="true" t="shared" si="6" ref="E54:K54">SUM(E55:E63)</f>
        <v>19580</v>
      </c>
      <c r="F54" s="57">
        <f t="shared" si="6"/>
        <v>13296</v>
      </c>
      <c r="G54" s="57">
        <f t="shared" si="6"/>
        <v>126000</v>
      </c>
      <c r="H54" s="57">
        <f t="shared" si="6"/>
        <v>0</v>
      </c>
      <c r="I54" s="57">
        <f t="shared" si="6"/>
        <v>0</v>
      </c>
      <c r="J54" s="57">
        <f t="shared" si="6"/>
        <v>4290</v>
      </c>
      <c r="K54" s="57">
        <f t="shared" si="6"/>
        <v>0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</row>
    <row r="55" spans="1:220" s="4" customFormat="1" ht="12.75">
      <c r="A55" s="48">
        <v>4221</v>
      </c>
      <c r="B55" s="46" t="s">
        <v>62</v>
      </c>
      <c r="C55" s="56">
        <f t="shared" si="2"/>
        <v>139400</v>
      </c>
      <c r="D55" s="56"/>
      <c r="E55" s="83">
        <v>13400</v>
      </c>
      <c r="F55" s="56">
        <v>0</v>
      </c>
      <c r="G55" s="56">
        <v>126000</v>
      </c>
      <c r="H55" s="57"/>
      <c r="I55" s="56"/>
      <c r="J55" s="56">
        <v>0</v>
      </c>
      <c r="K55" s="5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</row>
    <row r="56" spans="1:220" s="4" customFormat="1" ht="12.75">
      <c r="A56" s="48">
        <v>4222</v>
      </c>
      <c r="B56" s="46" t="s">
        <v>63</v>
      </c>
      <c r="C56" s="56">
        <f t="shared" si="2"/>
        <v>0</v>
      </c>
      <c r="D56" s="56"/>
      <c r="E56" s="56">
        <v>0</v>
      </c>
      <c r="F56" s="56"/>
      <c r="G56" s="56"/>
      <c r="H56" s="57"/>
      <c r="I56" s="56"/>
      <c r="J56" s="56"/>
      <c r="K56" s="56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</row>
    <row r="57" spans="1:220" s="4" customFormat="1" ht="12.75">
      <c r="A57" s="48">
        <v>4223</v>
      </c>
      <c r="B57" s="46" t="s">
        <v>64</v>
      </c>
      <c r="C57" s="56">
        <f t="shared" si="2"/>
        <v>0</v>
      </c>
      <c r="D57" s="56"/>
      <c r="E57" s="56">
        <v>0</v>
      </c>
      <c r="F57" s="56">
        <v>0</v>
      </c>
      <c r="G57" s="56"/>
      <c r="H57" s="57"/>
      <c r="I57" s="56"/>
      <c r="J57" s="56"/>
      <c r="K57" s="56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</row>
    <row r="58" spans="1:220" s="4" customFormat="1" ht="12.75">
      <c r="A58" s="48">
        <v>4224</v>
      </c>
      <c r="B58" s="46" t="s">
        <v>65</v>
      </c>
      <c r="C58" s="56">
        <f t="shared" si="2"/>
        <v>0</v>
      </c>
      <c r="D58" s="56"/>
      <c r="E58" s="56">
        <v>0</v>
      </c>
      <c r="F58" s="56"/>
      <c r="G58" s="56"/>
      <c r="H58" s="57"/>
      <c r="I58" s="56"/>
      <c r="J58" s="56"/>
      <c r="K58" s="56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</row>
    <row r="59" spans="1:220" s="4" customFormat="1" ht="12.75">
      <c r="A59" s="48">
        <v>4225</v>
      </c>
      <c r="B59" s="46" t="s">
        <v>79</v>
      </c>
      <c r="C59" s="56">
        <f t="shared" si="2"/>
        <v>0</v>
      </c>
      <c r="D59" s="56"/>
      <c r="E59" s="56"/>
      <c r="F59" s="56"/>
      <c r="G59" s="56"/>
      <c r="H59" s="57"/>
      <c r="I59" s="56"/>
      <c r="J59" s="56"/>
      <c r="K59" s="56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</row>
    <row r="60" spans="1:220" s="4" customFormat="1" ht="12.75">
      <c r="A60" s="48">
        <v>4226</v>
      </c>
      <c r="B60" s="46" t="s">
        <v>66</v>
      </c>
      <c r="C60" s="56">
        <f t="shared" si="2"/>
        <v>0</v>
      </c>
      <c r="D60" s="56"/>
      <c r="E60" s="56"/>
      <c r="F60" s="56"/>
      <c r="G60" s="56"/>
      <c r="H60" s="57"/>
      <c r="I60" s="56"/>
      <c r="J60" s="56"/>
      <c r="K60" s="56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</row>
    <row r="61" spans="1:220" s="4" customFormat="1" ht="12.75">
      <c r="A61" s="48">
        <v>4227</v>
      </c>
      <c r="B61" s="47" t="s">
        <v>67</v>
      </c>
      <c r="C61" s="56">
        <f t="shared" si="2"/>
        <v>23766</v>
      </c>
      <c r="D61" s="56"/>
      <c r="E61" s="83">
        <v>6180</v>
      </c>
      <c r="F61" s="56">
        <v>13296</v>
      </c>
      <c r="G61" s="56"/>
      <c r="H61" s="57"/>
      <c r="I61" s="56"/>
      <c r="J61" s="56">
        <v>4290</v>
      </c>
      <c r="K61" s="56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</row>
    <row r="62" spans="1:220" s="4" customFormat="1" ht="24">
      <c r="A62" s="48">
        <v>4231</v>
      </c>
      <c r="B62" s="46" t="s">
        <v>68</v>
      </c>
      <c r="C62" s="56">
        <f t="shared" si="2"/>
        <v>0</v>
      </c>
      <c r="D62" s="56"/>
      <c r="E62" s="56"/>
      <c r="F62" s="56"/>
      <c r="G62" s="56"/>
      <c r="H62" s="57"/>
      <c r="I62" s="56"/>
      <c r="J62" s="56"/>
      <c r="K62" s="56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</row>
    <row r="63" spans="1:220" s="4" customFormat="1" ht="12.75">
      <c r="A63" s="48">
        <v>4241</v>
      </c>
      <c r="B63" s="46" t="s">
        <v>80</v>
      </c>
      <c r="C63" s="56">
        <f t="shared" si="2"/>
        <v>0</v>
      </c>
      <c r="D63" s="56"/>
      <c r="E63" s="56"/>
      <c r="F63" s="56"/>
      <c r="G63" s="56"/>
      <c r="H63" s="57"/>
      <c r="I63" s="56"/>
      <c r="J63" s="56"/>
      <c r="K63" s="56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</row>
    <row r="64" spans="1:220" s="4" customFormat="1" ht="25.5">
      <c r="A64" s="36" t="s">
        <v>91</v>
      </c>
      <c r="B64" s="32" t="s">
        <v>96</v>
      </c>
      <c r="C64" s="56">
        <f t="shared" si="2"/>
        <v>74000</v>
      </c>
      <c r="D64" s="58">
        <f>D65</f>
        <v>0</v>
      </c>
      <c r="E64" s="58">
        <f aca="true" t="shared" si="7" ref="E64:K65">E65</f>
        <v>0</v>
      </c>
      <c r="F64" s="58">
        <f t="shared" si="7"/>
        <v>0</v>
      </c>
      <c r="G64" s="58">
        <f t="shared" si="7"/>
        <v>74000</v>
      </c>
      <c r="H64" s="58">
        <f t="shared" si="7"/>
        <v>0</v>
      </c>
      <c r="I64" s="58">
        <f t="shared" si="7"/>
        <v>0</v>
      </c>
      <c r="J64" s="58">
        <f t="shared" si="7"/>
        <v>0</v>
      </c>
      <c r="K64" s="58">
        <f t="shared" si="7"/>
        <v>0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</row>
    <row r="65" spans="1:220" s="51" customFormat="1" ht="24">
      <c r="A65" s="52" t="s">
        <v>69</v>
      </c>
      <c r="B65" s="53" t="s">
        <v>81</v>
      </c>
      <c r="C65" s="56">
        <f t="shared" si="2"/>
        <v>74000</v>
      </c>
      <c r="D65" s="57">
        <f>D66</f>
        <v>0</v>
      </c>
      <c r="E65" s="57">
        <f t="shared" si="7"/>
        <v>0</v>
      </c>
      <c r="F65" s="57">
        <f t="shared" si="7"/>
        <v>0</v>
      </c>
      <c r="G65" s="57">
        <f t="shared" si="7"/>
        <v>74000</v>
      </c>
      <c r="H65" s="57">
        <f t="shared" si="7"/>
        <v>0</v>
      </c>
      <c r="I65" s="57">
        <f t="shared" si="7"/>
        <v>0</v>
      </c>
      <c r="J65" s="57">
        <f t="shared" si="7"/>
        <v>0</v>
      </c>
      <c r="K65" s="57">
        <f t="shared" si="7"/>
        <v>0</v>
      </c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</row>
    <row r="66" spans="1:220" s="4" customFormat="1" ht="24">
      <c r="A66" s="48">
        <v>4511</v>
      </c>
      <c r="B66" s="46" t="s">
        <v>70</v>
      </c>
      <c r="C66" s="56">
        <f t="shared" si="2"/>
        <v>74000</v>
      </c>
      <c r="D66" s="56"/>
      <c r="E66" s="56"/>
      <c r="F66" s="56"/>
      <c r="G66" s="56">
        <v>74000</v>
      </c>
      <c r="H66" s="57"/>
      <c r="I66" s="56"/>
      <c r="J66" s="56"/>
      <c r="K66" s="56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</row>
    <row r="67" spans="1:220" s="4" customFormat="1" ht="29.25" customHeight="1">
      <c r="A67" s="36" t="s">
        <v>15</v>
      </c>
      <c r="B67" s="35" t="s">
        <v>18</v>
      </c>
      <c r="C67" s="58">
        <f>SUM(D67:K67)</f>
        <v>1164094.1700000002</v>
      </c>
      <c r="D67" s="58">
        <f>D68+D119+D160+D173+D227</f>
        <v>193928.19</v>
      </c>
      <c r="E67" s="58">
        <f aca="true" t="shared" si="8" ref="E67:K67">E68+E119+E160+E173+E227</f>
        <v>0</v>
      </c>
      <c r="F67" s="58">
        <f t="shared" si="8"/>
        <v>514216.42000000004</v>
      </c>
      <c r="G67" s="58">
        <f t="shared" si="8"/>
        <v>455949.56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</row>
    <row r="68" spans="1:220" s="4" customFormat="1" ht="12.75" customHeight="1">
      <c r="A68" s="36" t="s">
        <v>14</v>
      </c>
      <c r="B68" s="35" t="s">
        <v>19</v>
      </c>
      <c r="C68" s="58">
        <f>SUM(D68:K68)</f>
        <v>925402.63</v>
      </c>
      <c r="D68" s="58">
        <f>D70+D78+D108</f>
        <v>0</v>
      </c>
      <c r="E68" s="58">
        <f>E70+E78+E108</f>
        <v>0</v>
      </c>
      <c r="F68" s="58">
        <f>F70+F78+F108</f>
        <v>514216.42000000004</v>
      </c>
      <c r="G68" s="58">
        <f>G70+G78+G108</f>
        <v>411186.20999999996</v>
      </c>
      <c r="H68" s="58">
        <f>H70+H78</f>
        <v>0</v>
      </c>
      <c r="I68" s="58">
        <f>I70+I78</f>
        <v>0</v>
      </c>
      <c r="J68" s="58">
        <f>J70+J78</f>
        <v>0</v>
      </c>
      <c r="K68" s="58">
        <f>K70+K78</f>
        <v>0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</row>
    <row r="69" spans="1:220" s="4" customFormat="1" ht="12.75">
      <c r="A69" s="27">
        <v>3</v>
      </c>
      <c r="B69" s="33" t="s">
        <v>9</v>
      </c>
      <c r="C69" s="56">
        <f>SUM(D69:K69)</f>
        <v>925402.63</v>
      </c>
      <c r="D69" s="56">
        <f>D70+D78+D108</f>
        <v>0</v>
      </c>
      <c r="E69" s="56">
        <f>E70+E78+E108</f>
        <v>0</v>
      </c>
      <c r="F69" s="56">
        <f>F70+F78+F108</f>
        <v>514216.42000000004</v>
      </c>
      <c r="G69" s="56">
        <f>G70+G78+G108</f>
        <v>411186.20999999996</v>
      </c>
      <c r="H69" s="57">
        <f>H70+H78</f>
        <v>0</v>
      </c>
      <c r="I69" s="56">
        <f>I70+I78</f>
        <v>0</v>
      </c>
      <c r="J69" s="56">
        <f>J70+J78</f>
        <v>0</v>
      </c>
      <c r="K69" s="56">
        <f>K70+K78</f>
        <v>0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</row>
    <row r="70" spans="1:220" s="51" customFormat="1" ht="12.75">
      <c r="A70" s="49">
        <v>31</v>
      </c>
      <c r="B70" s="50" t="s">
        <v>10</v>
      </c>
      <c r="C70" s="57">
        <f aca="true" t="shared" si="9" ref="C70:C116">SUM(D70:K70)</f>
        <v>569939.9</v>
      </c>
      <c r="D70" s="57">
        <f>SUM(D71:D77)</f>
        <v>0</v>
      </c>
      <c r="E70" s="57">
        <f aca="true" t="shared" si="10" ref="E70:K70">SUM(E71:E77)</f>
        <v>0</v>
      </c>
      <c r="F70" s="57">
        <f>SUM(F71:F77)</f>
        <v>177894.42</v>
      </c>
      <c r="G70" s="57">
        <f>SUM(G71:G77)</f>
        <v>392045.48</v>
      </c>
      <c r="H70" s="57">
        <f t="shared" si="10"/>
        <v>0</v>
      </c>
      <c r="I70" s="57">
        <f t="shared" si="10"/>
        <v>0</v>
      </c>
      <c r="J70" s="57">
        <f t="shared" si="10"/>
        <v>0</v>
      </c>
      <c r="K70" s="57">
        <f t="shared" si="10"/>
        <v>0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</row>
    <row r="71" spans="1:11" ht="12.75">
      <c r="A71" s="34">
        <v>3111</v>
      </c>
      <c r="B71" s="28" t="s">
        <v>73</v>
      </c>
      <c r="C71" s="56">
        <f t="shared" si="9"/>
        <v>469238.12</v>
      </c>
      <c r="D71" s="54"/>
      <c r="E71" s="54"/>
      <c r="F71" s="54">
        <v>160394.42</v>
      </c>
      <c r="G71" s="54">
        <v>308843.7</v>
      </c>
      <c r="H71" s="55"/>
      <c r="I71" s="54"/>
      <c r="J71" s="54"/>
      <c r="K71" s="54"/>
    </row>
    <row r="72" spans="1:11" ht="12.75">
      <c r="A72" s="34">
        <v>3113</v>
      </c>
      <c r="B72" s="28" t="s">
        <v>28</v>
      </c>
      <c r="C72" s="56">
        <f t="shared" si="9"/>
        <v>0</v>
      </c>
      <c r="D72" s="54"/>
      <c r="E72" s="54"/>
      <c r="F72" s="54"/>
      <c r="G72" s="54"/>
      <c r="H72" s="55"/>
      <c r="I72" s="54"/>
      <c r="J72" s="54"/>
      <c r="K72" s="54"/>
    </row>
    <row r="73" spans="1:11" ht="12.75">
      <c r="A73" s="34">
        <v>3114</v>
      </c>
      <c r="B73" s="28" t="s">
        <v>29</v>
      </c>
      <c r="C73" s="56">
        <f t="shared" si="9"/>
        <v>0</v>
      </c>
      <c r="D73" s="54"/>
      <c r="E73" s="54"/>
      <c r="F73" s="54"/>
      <c r="G73" s="54"/>
      <c r="H73" s="55"/>
      <c r="I73" s="54"/>
      <c r="J73" s="54"/>
      <c r="K73" s="54"/>
    </row>
    <row r="74" spans="1:11" ht="12.75">
      <c r="A74" s="34">
        <v>3121</v>
      </c>
      <c r="B74" s="28" t="s">
        <v>11</v>
      </c>
      <c r="C74" s="56">
        <f t="shared" si="9"/>
        <v>27108.22</v>
      </c>
      <c r="D74" s="54"/>
      <c r="E74" s="54"/>
      <c r="F74" s="54">
        <v>17500</v>
      </c>
      <c r="G74" s="54">
        <v>9608.22</v>
      </c>
      <c r="H74" s="55"/>
      <c r="I74" s="54"/>
      <c r="J74" s="54"/>
      <c r="K74" s="54"/>
    </row>
    <row r="75" spans="1:11" ht="12.75">
      <c r="A75" s="34">
        <v>3131</v>
      </c>
      <c r="B75" s="28" t="s">
        <v>74</v>
      </c>
      <c r="C75" s="56">
        <f t="shared" si="9"/>
        <v>0</v>
      </c>
      <c r="D75" s="54"/>
      <c r="E75" s="54"/>
      <c r="F75" s="54"/>
      <c r="G75" s="54"/>
      <c r="H75" s="55"/>
      <c r="I75" s="54"/>
      <c r="J75" s="54"/>
      <c r="K75" s="54"/>
    </row>
    <row r="76" spans="1:11" ht="25.5">
      <c r="A76" s="34">
        <v>3132</v>
      </c>
      <c r="B76" s="28" t="s">
        <v>30</v>
      </c>
      <c r="C76" s="56">
        <f t="shared" si="9"/>
        <v>73593.56</v>
      </c>
      <c r="D76" s="54"/>
      <c r="E76" s="54"/>
      <c r="F76" s="54">
        <v>0</v>
      </c>
      <c r="G76" s="54">
        <v>73593.56</v>
      </c>
      <c r="H76" s="55"/>
      <c r="I76" s="54"/>
      <c r="J76" s="54"/>
      <c r="K76" s="54"/>
    </row>
    <row r="77" spans="1:11" ht="24">
      <c r="A77" s="48">
        <v>3133</v>
      </c>
      <c r="B77" s="46" t="s">
        <v>31</v>
      </c>
      <c r="C77" s="56">
        <f t="shared" si="9"/>
        <v>0</v>
      </c>
      <c r="D77" s="54"/>
      <c r="E77" s="54"/>
      <c r="F77" s="54">
        <v>0</v>
      </c>
      <c r="G77" s="54">
        <v>0</v>
      </c>
      <c r="H77" s="55"/>
      <c r="I77" s="54"/>
      <c r="J77" s="54"/>
      <c r="K77" s="54"/>
    </row>
    <row r="78" spans="1:220" s="51" customFormat="1" ht="12.75">
      <c r="A78" s="49">
        <v>32</v>
      </c>
      <c r="B78" s="50" t="s">
        <v>12</v>
      </c>
      <c r="C78" s="57">
        <f t="shared" si="9"/>
        <v>355462.73</v>
      </c>
      <c r="D78" s="57">
        <f>SUM(D79:D107)</f>
        <v>0</v>
      </c>
      <c r="E78" s="57">
        <f aca="true" t="shared" si="11" ref="E78:K78">SUM(E79:E107)</f>
        <v>0</v>
      </c>
      <c r="F78" s="57">
        <f>SUM(F79:F107)</f>
        <v>336322</v>
      </c>
      <c r="G78" s="57">
        <f t="shared" si="11"/>
        <v>19140.73</v>
      </c>
      <c r="H78" s="57">
        <f t="shared" si="11"/>
        <v>0</v>
      </c>
      <c r="I78" s="57">
        <f t="shared" si="11"/>
        <v>0</v>
      </c>
      <c r="J78" s="57">
        <f t="shared" si="11"/>
        <v>0</v>
      </c>
      <c r="K78" s="57">
        <f t="shared" si="11"/>
        <v>0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</row>
    <row r="79" spans="1:220" s="4" customFormat="1" ht="12.75">
      <c r="A79" s="48">
        <v>3211</v>
      </c>
      <c r="B79" s="46" t="s">
        <v>32</v>
      </c>
      <c r="C79" s="56">
        <f t="shared" si="9"/>
        <v>0</v>
      </c>
      <c r="D79" s="56"/>
      <c r="E79" s="56"/>
      <c r="F79" s="56"/>
      <c r="G79" s="56"/>
      <c r="H79" s="57"/>
      <c r="I79" s="56"/>
      <c r="J79" s="56"/>
      <c r="K79" s="56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</row>
    <row r="80" spans="1:220" s="4" customFormat="1" ht="24">
      <c r="A80" s="48">
        <v>3212</v>
      </c>
      <c r="B80" s="46" t="s">
        <v>33</v>
      </c>
      <c r="C80" s="56">
        <f t="shared" si="9"/>
        <v>19140.73</v>
      </c>
      <c r="D80" s="56"/>
      <c r="E80" s="56"/>
      <c r="F80" s="56">
        <v>0</v>
      </c>
      <c r="G80" s="56">
        <v>19140.73</v>
      </c>
      <c r="H80" s="57"/>
      <c r="I80" s="56"/>
      <c r="J80" s="56"/>
      <c r="K80" s="56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</row>
    <row r="81" spans="1:220" s="4" customFormat="1" ht="12.75">
      <c r="A81" s="48">
        <v>3213</v>
      </c>
      <c r="B81" s="46" t="s">
        <v>34</v>
      </c>
      <c r="C81" s="56">
        <f t="shared" si="9"/>
        <v>0</v>
      </c>
      <c r="D81" s="56"/>
      <c r="E81" s="56"/>
      <c r="F81" s="56"/>
      <c r="G81" s="56"/>
      <c r="H81" s="57"/>
      <c r="I81" s="56"/>
      <c r="J81" s="56"/>
      <c r="K81" s="56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</row>
    <row r="82" spans="1:220" s="4" customFormat="1" ht="12.75">
      <c r="A82" s="48">
        <v>3214</v>
      </c>
      <c r="B82" s="46" t="s">
        <v>35</v>
      </c>
      <c r="C82" s="56">
        <f t="shared" si="9"/>
        <v>0</v>
      </c>
      <c r="D82" s="56"/>
      <c r="E82" s="56"/>
      <c r="F82" s="56"/>
      <c r="G82" s="56"/>
      <c r="H82" s="57"/>
      <c r="I82" s="56"/>
      <c r="J82" s="56"/>
      <c r="K82" s="56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</row>
    <row r="83" spans="1:220" s="4" customFormat="1" ht="24">
      <c r="A83" s="48">
        <v>3221</v>
      </c>
      <c r="B83" s="46" t="s">
        <v>36</v>
      </c>
      <c r="C83" s="56">
        <f t="shared" si="9"/>
        <v>5000</v>
      </c>
      <c r="D83" s="56"/>
      <c r="E83" s="56"/>
      <c r="F83" s="56">
        <v>5000</v>
      </c>
      <c r="G83" s="56"/>
      <c r="H83" s="57"/>
      <c r="I83" s="56"/>
      <c r="J83" s="56"/>
      <c r="K83" s="56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</row>
    <row r="84" spans="1:220" s="4" customFormat="1" ht="12.75">
      <c r="A84" s="48">
        <v>3222</v>
      </c>
      <c r="B84" s="46" t="s">
        <v>37</v>
      </c>
      <c r="C84" s="56">
        <f t="shared" si="9"/>
        <v>291000</v>
      </c>
      <c r="D84" s="56"/>
      <c r="E84" s="56"/>
      <c r="F84" s="56">
        <v>291000</v>
      </c>
      <c r="G84" s="56"/>
      <c r="H84" s="57"/>
      <c r="I84" s="56"/>
      <c r="J84" s="56"/>
      <c r="K84" s="56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</row>
    <row r="85" spans="1:220" s="4" customFormat="1" ht="12.75">
      <c r="A85" s="48">
        <v>3222</v>
      </c>
      <c r="B85" s="46" t="s">
        <v>37</v>
      </c>
      <c r="C85" s="56">
        <f t="shared" si="9"/>
        <v>0</v>
      </c>
      <c r="D85" s="56"/>
      <c r="E85" s="56"/>
      <c r="F85" s="83"/>
      <c r="G85" s="56"/>
      <c r="H85" s="57"/>
      <c r="I85" s="56"/>
      <c r="J85" s="56"/>
      <c r="K85" s="56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</row>
    <row r="86" spans="1:220" s="4" customFormat="1" ht="12.75">
      <c r="A86" s="48">
        <v>3223</v>
      </c>
      <c r="B86" s="46" t="s">
        <v>38</v>
      </c>
      <c r="C86" s="56">
        <f t="shared" si="9"/>
        <v>0</v>
      </c>
      <c r="D86" s="56"/>
      <c r="E86" s="56"/>
      <c r="F86" s="56"/>
      <c r="G86" s="56"/>
      <c r="H86" s="57"/>
      <c r="I86" s="56"/>
      <c r="J86" s="56"/>
      <c r="K86" s="56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</row>
    <row r="87" spans="1:220" s="4" customFormat="1" ht="24">
      <c r="A87" s="48">
        <v>3224</v>
      </c>
      <c r="B87" s="46" t="s">
        <v>39</v>
      </c>
      <c r="C87" s="56">
        <f t="shared" si="9"/>
        <v>15000</v>
      </c>
      <c r="D87" s="56"/>
      <c r="E87" s="56"/>
      <c r="F87" s="56">
        <v>15000</v>
      </c>
      <c r="G87" s="56"/>
      <c r="H87" s="57"/>
      <c r="I87" s="56"/>
      <c r="J87" s="56"/>
      <c r="K87" s="56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</row>
    <row r="88" spans="1:220" s="4" customFormat="1" ht="24">
      <c r="A88" s="48">
        <v>3224</v>
      </c>
      <c r="B88" s="46" t="s">
        <v>39</v>
      </c>
      <c r="C88" s="56">
        <f t="shared" si="9"/>
        <v>0</v>
      </c>
      <c r="D88" s="56"/>
      <c r="E88" s="56"/>
      <c r="F88" s="83">
        <v>0</v>
      </c>
      <c r="G88" s="56"/>
      <c r="H88" s="57"/>
      <c r="I88" s="56"/>
      <c r="J88" s="56"/>
      <c r="K88" s="56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</row>
    <row r="89" spans="1:11" ht="12.75">
      <c r="A89" s="48">
        <v>3225</v>
      </c>
      <c r="B89" s="46" t="s">
        <v>40</v>
      </c>
      <c r="C89" s="56">
        <f t="shared" si="9"/>
        <v>0</v>
      </c>
      <c r="D89" s="54"/>
      <c r="E89" s="54"/>
      <c r="F89" s="84">
        <v>0</v>
      </c>
      <c r="G89" s="54"/>
      <c r="H89" s="55"/>
      <c r="I89" s="54"/>
      <c r="J89" s="54"/>
      <c r="K89" s="54"/>
    </row>
    <row r="90" spans="1:11" ht="24">
      <c r="A90" s="48">
        <v>3227</v>
      </c>
      <c r="B90" s="46" t="s">
        <v>41</v>
      </c>
      <c r="C90" s="56">
        <f t="shared" si="9"/>
        <v>0</v>
      </c>
      <c r="D90" s="54"/>
      <c r="E90" s="54"/>
      <c r="F90" s="84"/>
      <c r="G90" s="54"/>
      <c r="H90" s="55"/>
      <c r="I90" s="54"/>
      <c r="J90" s="54"/>
      <c r="K90" s="54"/>
    </row>
    <row r="91" spans="1:220" s="4" customFormat="1" ht="12.75">
      <c r="A91" s="48">
        <v>3231</v>
      </c>
      <c r="B91" s="46" t="s">
        <v>42</v>
      </c>
      <c r="C91" s="56">
        <f t="shared" si="9"/>
        <v>2000</v>
      </c>
      <c r="D91" s="56"/>
      <c r="E91" s="56"/>
      <c r="F91" s="83">
        <v>2000</v>
      </c>
      <c r="G91" s="56"/>
      <c r="H91" s="57"/>
      <c r="I91" s="56"/>
      <c r="J91" s="56"/>
      <c r="K91" s="56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</row>
    <row r="92" spans="1:220" s="4" customFormat="1" ht="24">
      <c r="A92" s="48">
        <v>3232</v>
      </c>
      <c r="B92" s="46" t="s">
        <v>43</v>
      </c>
      <c r="C92" s="56">
        <f t="shared" si="9"/>
        <v>21322</v>
      </c>
      <c r="D92" s="56"/>
      <c r="E92" s="56"/>
      <c r="F92" s="83">
        <v>21322</v>
      </c>
      <c r="G92" s="56"/>
      <c r="H92" s="57"/>
      <c r="I92" s="56"/>
      <c r="J92" s="56"/>
      <c r="K92" s="56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</row>
    <row r="93" spans="1:220" s="4" customFormat="1" ht="12.75">
      <c r="A93" s="48">
        <v>3233</v>
      </c>
      <c r="B93" s="46" t="s">
        <v>44</v>
      </c>
      <c r="C93" s="56">
        <f t="shared" si="9"/>
        <v>0</v>
      </c>
      <c r="D93" s="56"/>
      <c r="E93" s="56"/>
      <c r="F93" s="83"/>
      <c r="G93" s="56"/>
      <c r="H93" s="57"/>
      <c r="I93" s="56"/>
      <c r="J93" s="56"/>
      <c r="K93" s="56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</row>
    <row r="94" spans="1:220" s="4" customFormat="1" ht="12.75">
      <c r="A94" s="48">
        <v>3234</v>
      </c>
      <c r="B94" s="46" t="s">
        <v>45</v>
      </c>
      <c r="C94" s="56">
        <f t="shared" si="9"/>
        <v>0</v>
      </c>
      <c r="D94" s="56"/>
      <c r="E94" s="56"/>
      <c r="F94" s="56"/>
      <c r="G94" s="56"/>
      <c r="H94" s="57"/>
      <c r="I94" s="56"/>
      <c r="J94" s="56"/>
      <c r="K94" s="56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</row>
    <row r="95" spans="1:220" s="4" customFormat="1" ht="12.75">
      <c r="A95" s="48">
        <v>3235</v>
      </c>
      <c r="B95" s="46" t="s">
        <v>46</v>
      </c>
      <c r="C95" s="56">
        <f t="shared" si="9"/>
        <v>0</v>
      </c>
      <c r="D95" s="56"/>
      <c r="E95" s="56"/>
      <c r="F95" s="56"/>
      <c r="G95" s="56"/>
      <c r="H95" s="57"/>
      <c r="I95" s="56"/>
      <c r="J95" s="56"/>
      <c r="K95" s="56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</row>
    <row r="96" spans="1:220" s="4" customFormat="1" ht="12.75">
      <c r="A96" s="48">
        <v>3236</v>
      </c>
      <c r="B96" s="46" t="s">
        <v>47</v>
      </c>
      <c r="C96" s="56">
        <f t="shared" si="9"/>
        <v>0</v>
      </c>
      <c r="D96" s="56"/>
      <c r="E96" s="56"/>
      <c r="F96" s="56"/>
      <c r="G96" s="56"/>
      <c r="H96" s="57"/>
      <c r="I96" s="56"/>
      <c r="J96" s="56"/>
      <c r="K96" s="56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</row>
    <row r="97" spans="1:220" s="4" customFormat="1" ht="12.75">
      <c r="A97" s="48">
        <v>3237</v>
      </c>
      <c r="B97" s="46" t="s">
        <v>48</v>
      </c>
      <c r="C97" s="56">
        <f t="shared" si="9"/>
        <v>0</v>
      </c>
      <c r="D97" s="56"/>
      <c r="E97" s="56"/>
      <c r="F97" s="56">
        <v>0</v>
      </c>
      <c r="G97" s="56"/>
      <c r="H97" s="57"/>
      <c r="I97" s="56"/>
      <c r="J97" s="56"/>
      <c r="K97" s="56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</row>
    <row r="98" spans="1:220" s="4" customFormat="1" ht="12.75">
      <c r="A98" s="48">
        <v>3238</v>
      </c>
      <c r="B98" s="46" t="s">
        <v>49</v>
      </c>
      <c r="C98" s="56">
        <f t="shared" si="9"/>
        <v>0</v>
      </c>
      <c r="D98" s="56"/>
      <c r="E98" s="56"/>
      <c r="F98" s="56"/>
      <c r="G98" s="56"/>
      <c r="H98" s="57"/>
      <c r="I98" s="56"/>
      <c r="J98" s="56"/>
      <c r="K98" s="56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</row>
    <row r="99" spans="1:11" ht="12.75">
      <c r="A99" s="48">
        <v>3239</v>
      </c>
      <c r="B99" s="46" t="s">
        <v>50</v>
      </c>
      <c r="C99" s="56">
        <f t="shared" si="9"/>
        <v>0</v>
      </c>
      <c r="D99" s="54"/>
      <c r="E99" s="54"/>
      <c r="F99" s="54"/>
      <c r="G99" s="54"/>
      <c r="H99" s="55"/>
      <c r="I99" s="54"/>
      <c r="J99" s="54"/>
      <c r="K99" s="54"/>
    </row>
    <row r="100" spans="1:220" s="4" customFormat="1" ht="24">
      <c r="A100" s="48">
        <v>3241</v>
      </c>
      <c r="B100" s="46" t="s">
        <v>51</v>
      </c>
      <c r="C100" s="56">
        <f t="shared" si="9"/>
        <v>0</v>
      </c>
      <c r="D100" s="56"/>
      <c r="E100" s="56"/>
      <c r="F100" s="56"/>
      <c r="G100" s="56"/>
      <c r="H100" s="57"/>
      <c r="I100" s="56"/>
      <c r="J100" s="56"/>
      <c r="K100" s="56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</row>
    <row r="101" spans="1:220" s="4" customFormat="1" ht="12.75">
      <c r="A101" s="48">
        <v>3291</v>
      </c>
      <c r="B101" s="47" t="s">
        <v>52</v>
      </c>
      <c r="C101" s="56">
        <f t="shared" si="9"/>
        <v>0</v>
      </c>
      <c r="D101" s="56"/>
      <c r="E101" s="56"/>
      <c r="F101" s="56"/>
      <c r="G101" s="56"/>
      <c r="H101" s="57"/>
      <c r="I101" s="56"/>
      <c r="J101" s="56"/>
      <c r="K101" s="56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</row>
    <row r="102" spans="1:220" s="4" customFormat="1" ht="12.75">
      <c r="A102" s="48">
        <v>3292</v>
      </c>
      <c r="B102" s="46" t="s">
        <v>53</v>
      </c>
      <c r="C102" s="56">
        <f t="shared" si="9"/>
        <v>0</v>
      </c>
      <c r="D102" s="56"/>
      <c r="E102" s="56"/>
      <c r="F102" s="56"/>
      <c r="G102" s="56"/>
      <c r="H102" s="57"/>
      <c r="I102" s="56"/>
      <c r="J102" s="56"/>
      <c r="K102" s="56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</row>
    <row r="103" spans="1:220" s="4" customFormat="1" ht="12.75">
      <c r="A103" s="48">
        <v>3293</v>
      </c>
      <c r="B103" s="46" t="s">
        <v>54</v>
      </c>
      <c r="C103" s="56">
        <f t="shared" si="9"/>
        <v>0</v>
      </c>
      <c r="D103" s="56"/>
      <c r="E103" s="56"/>
      <c r="F103" s="56"/>
      <c r="G103" s="56"/>
      <c r="H103" s="57"/>
      <c r="I103" s="56"/>
      <c r="J103" s="56"/>
      <c r="K103" s="56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</row>
    <row r="104" spans="1:220" s="4" customFormat="1" ht="12.75">
      <c r="A104" s="48">
        <v>3294</v>
      </c>
      <c r="B104" s="46" t="s">
        <v>76</v>
      </c>
      <c r="C104" s="56">
        <f t="shared" si="9"/>
        <v>0</v>
      </c>
      <c r="D104" s="56"/>
      <c r="E104" s="56"/>
      <c r="F104" s="56"/>
      <c r="G104" s="56"/>
      <c r="H104" s="57"/>
      <c r="I104" s="56"/>
      <c r="J104" s="56"/>
      <c r="K104" s="56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</row>
    <row r="105" spans="1:220" s="4" customFormat="1" ht="12.75">
      <c r="A105" s="48">
        <v>3295</v>
      </c>
      <c r="B105" s="46" t="s">
        <v>55</v>
      </c>
      <c r="C105" s="56">
        <f t="shared" si="9"/>
        <v>0</v>
      </c>
      <c r="D105" s="56"/>
      <c r="E105" s="56"/>
      <c r="F105" s="56"/>
      <c r="G105" s="56"/>
      <c r="H105" s="57"/>
      <c r="I105" s="56"/>
      <c r="J105" s="56"/>
      <c r="K105" s="56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</row>
    <row r="106" spans="1:220" s="4" customFormat="1" ht="12.75">
      <c r="A106" s="48">
        <v>3299</v>
      </c>
      <c r="B106" s="46" t="s">
        <v>77</v>
      </c>
      <c r="C106" s="56">
        <f t="shared" si="9"/>
        <v>2000</v>
      </c>
      <c r="D106" s="56"/>
      <c r="E106" s="56"/>
      <c r="F106" s="56">
        <v>2000</v>
      </c>
      <c r="G106" s="56"/>
      <c r="H106" s="57"/>
      <c r="I106" s="56"/>
      <c r="J106" s="56"/>
      <c r="K106" s="56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  <c r="GA106" s="80"/>
      <c r="GB106" s="80"/>
      <c r="GC106" s="80"/>
      <c r="GD106" s="80"/>
      <c r="GE106" s="80"/>
      <c r="GF106" s="80"/>
      <c r="GG106" s="80"/>
      <c r="GH106" s="80"/>
      <c r="GI106" s="80"/>
      <c r="GJ106" s="80"/>
      <c r="GK106" s="80"/>
      <c r="GL106" s="80"/>
      <c r="GM106" s="80"/>
      <c r="GN106" s="80"/>
      <c r="GO106" s="80"/>
      <c r="GP106" s="80"/>
      <c r="GQ106" s="80"/>
      <c r="GR106" s="80"/>
      <c r="GS106" s="80"/>
      <c r="GT106" s="80"/>
      <c r="GU106" s="80"/>
      <c r="GV106" s="80"/>
      <c r="GW106" s="80"/>
      <c r="GX106" s="80"/>
      <c r="GY106" s="80"/>
      <c r="GZ106" s="80"/>
      <c r="HA106" s="80"/>
      <c r="HB106" s="80"/>
      <c r="HC106" s="80"/>
      <c r="HD106" s="80"/>
      <c r="HE106" s="80"/>
      <c r="HF106" s="80"/>
      <c r="HG106" s="80"/>
      <c r="HH106" s="80"/>
      <c r="HI106" s="80"/>
      <c r="HJ106" s="80"/>
      <c r="HK106" s="80"/>
      <c r="HL106" s="80"/>
    </row>
    <row r="107" spans="1:11" ht="12.75">
      <c r="A107" s="59"/>
      <c r="B107" s="60"/>
      <c r="C107" s="56">
        <f t="shared" si="9"/>
        <v>0</v>
      </c>
      <c r="D107" s="56"/>
      <c r="E107" s="56"/>
      <c r="F107" s="56"/>
      <c r="G107" s="56"/>
      <c r="H107" s="57"/>
      <c r="I107" s="56"/>
      <c r="J107" s="56"/>
      <c r="K107" s="56"/>
    </row>
    <row r="108" spans="1:220" s="4" customFormat="1" ht="25.5" customHeight="1">
      <c r="A108" s="52" t="s">
        <v>60</v>
      </c>
      <c r="B108" s="53" t="s">
        <v>61</v>
      </c>
      <c r="C108" s="57">
        <f t="shared" si="9"/>
        <v>0</v>
      </c>
      <c r="D108" s="57">
        <f>D109+D111+D112+D113+D114+D115+D116</f>
        <v>0</v>
      </c>
      <c r="E108" s="57">
        <f>E109+E111+E112+E113+E114+E115+E116</f>
        <v>0</v>
      </c>
      <c r="F108" s="57">
        <f>F109+F110+F111+F112+F113+F114+F115+F116</f>
        <v>0</v>
      </c>
      <c r="G108" s="57">
        <f>G109+G110+G111+G112+G113+G114+G115+G116</f>
        <v>0</v>
      </c>
      <c r="H108" s="57">
        <f>H109</f>
        <v>0</v>
      </c>
      <c r="I108" s="57">
        <f>I109</f>
        <v>0</v>
      </c>
      <c r="J108" s="57">
        <f>J109</f>
        <v>0</v>
      </c>
      <c r="K108" s="57">
        <f>K109</f>
        <v>0</v>
      </c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  <c r="GJ108" s="80"/>
      <c r="GK108" s="80"/>
      <c r="GL108" s="80"/>
      <c r="GM108" s="80"/>
      <c r="GN108" s="80"/>
      <c r="GO108" s="80"/>
      <c r="GP108" s="80"/>
      <c r="GQ108" s="80"/>
      <c r="GR108" s="80"/>
      <c r="GS108" s="80"/>
      <c r="GT108" s="80"/>
      <c r="GU108" s="80"/>
      <c r="GV108" s="80"/>
      <c r="GW108" s="80"/>
      <c r="GX108" s="80"/>
      <c r="GY108" s="80"/>
      <c r="GZ108" s="80"/>
      <c r="HA108" s="80"/>
      <c r="HB108" s="80"/>
      <c r="HC108" s="80"/>
      <c r="HD108" s="80"/>
      <c r="HE108" s="80"/>
      <c r="HF108" s="80"/>
      <c r="HG108" s="80"/>
      <c r="HH108" s="80"/>
      <c r="HI108" s="80"/>
      <c r="HJ108" s="80"/>
      <c r="HK108" s="80"/>
      <c r="HL108" s="80"/>
    </row>
    <row r="109" spans="1:220" s="4" customFormat="1" ht="12.75">
      <c r="A109" s="48">
        <v>4221</v>
      </c>
      <c r="B109" s="46" t="s">
        <v>62</v>
      </c>
      <c r="C109" s="56">
        <f t="shared" si="9"/>
        <v>0</v>
      </c>
      <c r="D109" s="56"/>
      <c r="E109" s="56"/>
      <c r="F109" s="83">
        <v>0</v>
      </c>
      <c r="G109" s="56">
        <v>0</v>
      </c>
      <c r="H109" s="57"/>
      <c r="I109" s="56"/>
      <c r="J109" s="56"/>
      <c r="K109" s="56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  <c r="GA109" s="80"/>
      <c r="GB109" s="80"/>
      <c r="GC109" s="80"/>
      <c r="GD109" s="80"/>
      <c r="GE109" s="80"/>
      <c r="GF109" s="80"/>
      <c r="GG109" s="80"/>
      <c r="GH109" s="80"/>
      <c r="GI109" s="80"/>
      <c r="GJ109" s="80"/>
      <c r="GK109" s="80"/>
      <c r="GL109" s="80"/>
      <c r="GM109" s="80"/>
      <c r="GN109" s="80"/>
      <c r="GO109" s="80"/>
      <c r="GP109" s="80"/>
      <c r="GQ109" s="80"/>
      <c r="GR109" s="80"/>
      <c r="GS109" s="80"/>
      <c r="GT109" s="80"/>
      <c r="GU109" s="80"/>
      <c r="GV109" s="80"/>
      <c r="GW109" s="80"/>
      <c r="GX109" s="80"/>
      <c r="GY109" s="80"/>
      <c r="GZ109" s="80"/>
      <c r="HA109" s="80"/>
      <c r="HB109" s="80"/>
      <c r="HC109" s="80"/>
      <c r="HD109" s="80"/>
      <c r="HE109" s="80"/>
      <c r="HF109" s="80"/>
      <c r="HG109" s="80"/>
      <c r="HH109" s="80"/>
      <c r="HI109" s="80"/>
      <c r="HJ109" s="80"/>
      <c r="HK109" s="80"/>
      <c r="HL109" s="80"/>
    </row>
    <row r="110" spans="1:220" s="4" customFormat="1" ht="12.75">
      <c r="A110" s="48">
        <v>4221</v>
      </c>
      <c r="B110" s="46" t="s">
        <v>62</v>
      </c>
      <c r="C110" s="56">
        <f t="shared" si="9"/>
        <v>0</v>
      </c>
      <c r="D110" s="56"/>
      <c r="E110" s="56"/>
      <c r="F110" s="83">
        <v>0</v>
      </c>
      <c r="G110" s="56"/>
      <c r="H110" s="57"/>
      <c r="I110" s="56"/>
      <c r="J110" s="56"/>
      <c r="K110" s="56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</row>
    <row r="111" spans="1:220" s="4" customFormat="1" ht="12.75">
      <c r="A111" s="48">
        <v>4222</v>
      </c>
      <c r="B111" s="46" t="s">
        <v>63</v>
      </c>
      <c r="C111" s="56">
        <f t="shared" si="9"/>
        <v>0</v>
      </c>
      <c r="D111" s="56"/>
      <c r="E111" s="56"/>
      <c r="F111" s="83">
        <v>0</v>
      </c>
      <c r="G111" s="56"/>
      <c r="H111" s="57"/>
      <c r="I111" s="56"/>
      <c r="J111" s="56"/>
      <c r="K111" s="56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</row>
    <row r="112" spans="1:220" s="4" customFormat="1" ht="12.75">
      <c r="A112" s="48">
        <v>4223</v>
      </c>
      <c r="B112" s="46" t="s">
        <v>64</v>
      </c>
      <c r="C112" s="56">
        <f t="shared" si="9"/>
        <v>0</v>
      </c>
      <c r="D112" s="56"/>
      <c r="E112" s="56"/>
      <c r="F112" s="83"/>
      <c r="G112" s="56"/>
      <c r="H112" s="57"/>
      <c r="I112" s="56"/>
      <c r="J112" s="56"/>
      <c r="K112" s="56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</row>
    <row r="113" spans="1:220" s="4" customFormat="1" ht="12.75">
      <c r="A113" s="48">
        <v>4224</v>
      </c>
      <c r="B113" s="46" t="s">
        <v>65</v>
      </c>
      <c r="C113" s="56">
        <f t="shared" si="9"/>
        <v>0</v>
      </c>
      <c r="D113" s="56"/>
      <c r="E113" s="56"/>
      <c r="F113" s="83"/>
      <c r="G113" s="56"/>
      <c r="H113" s="57"/>
      <c r="I113" s="56"/>
      <c r="J113" s="56"/>
      <c r="K113" s="56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</row>
    <row r="114" spans="1:220" s="4" customFormat="1" ht="12.75">
      <c r="A114" s="48">
        <v>4225</v>
      </c>
      <c r="B114" s="46" t="s">
        <v>79</v>
      </c>
      <c r="C114" s="56">
        <f t="shared" si="9"/>
        <v>0</v>
      </c>
      <c r="D114" s="56"/>
      <c r="E114" s="56"/>
      <c r="F114" s="83"/>
      <c r="G114" s="56"/>
      <c r="H114" s="57"/>
      <c r="I114" s="56"/>
      <c r="J114" s="56"/>
      <c r="K114" s="56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  <c r="GA114" s="80"/>
      <c r="GB114" s="80"/>
      <c r="GC114" s="80"/>
      <c r="GD114" s="80"/>
      <c r="GE114" s="80"/>
      <c r="GF114" s="80"/>
      <c r="GG114" s="80"/>
      <c r="GH114" s="80"/>
      <c r="GI114" s="80"/>
      <c r="GJ114" s="80"/>
      <c r="GK114" s="80"/>
      <c r="GL114" s="80"/>
      <c r="GM114" s="80"/>
      <c r="GN114" s="80"/>
      <c r="GO114" s="80"/>
      <c r="GP114" s="80"/>
      <c r="GQ114" s="80"/>
      <c r="GR114" s="80"/>
      <c r="GS114" s="80"/>
      <c r="GT114" s="80"/>
      <c r="GU114" s="80"/>
      <c r="GV114" s="80"/>
      <c r="GW114" s="80"/>
      <c r="GX114" s="80"/>
      <c r="GY114" s="80"/>
      <c r="GZ114" s="80"/>
      <c r="HA114" s="80"/>
      <c r="HB114" s="80"/>
      <c r="HC114" s="80"/>
      <c r="HD114" s="80"/>
      <c r="HE114" s="80"/>
      <c r="HF114" s="80"/>
      <c r="HG114" s="80"/>
      <c r="HH114" s="80"/>
      <c r="HI114" s="80"/>
      <c r="HJ114" s="80"/>
      <c r="HK114" s="80"/>
      <c r="HL114" s="80"/>
    </row>
    <row r="115" spans="1:220" s="4" customFormat="1" ht="12.75">
      <c r="A115" s="48">
        <v>4226</v>
      </c>
      <c r="B115" s="46" t="s">
        <v>66</v>
      </c>
      <c r="C115" s="56">
        <f t="shared" si="9"/>
        <v>0</v>
      </c>
      <c r="D115" s="56"/>
      <c r="E115" s="56"/>
      <c r="F115" s="83"/>
      <c r="G115" s="56"/>
      <c r="H115" s="57"/>
      <c r="I115" s="56"/>
      <c r="J115" s="56"/>
      <c r="K115" s="56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</row>
    <row r="116" spans="1:220" s="4" customFormat="1" ht="12.75">
      <c r="A116" s="48">
        <v>4227</v>
      </c>
      <c r="B116" s="47" t="s">
        <v>67</v>
      </c>
      <c r="C116" s="56">
        <f t="shared" si="9"/>
        <v>0</v>
      </c>
      <c r="D116" s="56"/>
      <c r="E116" s="56"/>
      <c r="F116" s="83">
        <v>0</v>
      </c>
      <c r="G116" s="56">
        <v>0</v>
      </c>
      <c r="H116" s="57"/>
      <c r="I116" s="56"/>
      <c r="J116" s="56"/>
      <c r="K116" s="56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</row>
    <row r="117" spans="1:220" s="4" customFormat="1" ht="12.75">
      <c r="A117" s="59"/>
      <c r="B117" s="60"/>
      <c r="C117" s="56"/>
      <c r="D117" s="56"/>
      <c r="E117" s="56"/>
      <c r="F117" s="56"/>
      <c r="G117" s="56"/>
      <c r="H117" s="57"/>
      <c r="I117" s="56"/>
      <c r="J117" s="56"/>
      <c r="K117" s="56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</row>
    <row r="118" spans="1:220" s="4" customFormat="1" ht="12.75">
      <c r="A118" s="59"/>
      <c r="B118" s="60"/>
      <c r="C118" s="56"/>
      <c r="D118" s="56"/>
      <c r="E118" s="56"/>
      <c r="F118" s="56"/>
      <c r="G118" s="56"/>
      <c r="H118" s="57"/>
      <c r="I118" s="56"/>
      <c r="J118" s="56"/>
      <c r="K118" s="56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</row>
    <row r="119" spans="1:220" s="51" customFormat="1" ht="25.5">
      <c r="A119" s="36" t="s">
        <v>14</v>
      </c>
      <c r="B119" s="35" t="s">
        <v>20</v>
      </c>
      <c r="C119" s="58">
        <f>SUM(D119:K119)</f>
        <v>36622.740000000005</v>
      </c>
      <c r="D119" s="58">
        <f>D120</f>
        <v>13948.29</v>
      </c>
      <c r="E119" s="58">
        <f>E120</f>
        <v>0</v>
      </c>
      <c r="F119" s="58">
        <f>F120</f>
        <v>0</v>
      </c>
      <c r="G119" s="58">
        <f>G120</f>
        <v>22674.45</v>
      </c>
      <c r="H119" s="58">
        <f>H130</f>
        <v>0</v>
      </c>
      <c r="I119" s="58">
        <f>I130</f>
        <v>0</v>
      </c>
      <c r="J119" s="58">
        <f>J130</f>
        <v>0</v>
      </c>
      <c r="K119" s="58">
        <f>K130</f>
        <v>0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</row>
    <row r="120" spans="1:220" s="4" customFormat="1" ht="12.75">
      <c r="A120" s="27">
        <v>3</v>
      </c>
      <c r="B120" s="33" t="s">
        <v>9</v>
      </c>
      <c r="C120" s="56">
        <f>SUM(D120:K120)</f>
        <v>36622.740000000005</v>
      </c>
      <c r="D120" s="56">
        <f>D121+D130</f>
        <v>13948.29</v>
      </c>
      <c r="E120" s="56">
        <f aca="true" t="shared" si="12" ref="E120:K120">E130</f>
        <v>0</v>
      </c>
      <c r="F120" s="56">
        <f t="shared" si="12"/>
        <v>0</v>
      </c>
      <c r="G120" s="56">
        <f>G130+G157</f>
        <v>22674.45</v>
      </c>
      <c r="H120" s="57">
        <f t="shared" si="12"/>
        <v>0</v>
      </c>
      <c r="I120" s="56">
        <f t="shared" si="12"/>
        <v>0</v>
      </c>
      <c r="J120" s="56">
        <f t="shared" si="12"/>
        <v>0</v>
      </c>
      <c r="K120" s="56">
        <f t="shared" si="12"/>
        <v>0</v>
      </c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</row>
    <row r="121" spans="1:220" s="4" customFormat="1" ht="12.75">
      <c r="A121" s="49">
        <v>31</v>
      </c>
      <c r="B121" s="50" t="s">
        <v>10</v>
      </c>
      <c r="C121" s="57">
        <f>SUM(C122:C128)</f>
        <v>0</v>
      </c>
      <c r="D121" s="57">
        <f>SUM(D122:D128)</f>
        <v>0</v>
      </c>
      <c r="E121" s="57">
        <f>SUM(E122:E128)</f>
        <v>0</v>
      </c>
      <c r="F121" s="57">
        <f>SUM(F122:F128)</f>
        <v>0</v>
      </c>
      <c r="G121" s="57">
        <f>SUM(G122:G128)</f>
        <v>0</v>
      </c>
      <c r="H121" s="57"/>
      <c r="I121" s="57"/>
      <c r="J121" s="57"/>
      <c r="K121" s="57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</row>
    <row r="122" spans="1:220" s="4" customFormat="1" ht="12.75">
      <c r="A122" s="34">
        <v>3111</v>
      </c>
      <c r="B122" s="28" t="s">
        <v>73</v>
      </c>
      <c r="C122" s="56">
        <f>SUM(D122:G122)</f>
        <v>0</v>
      </c>
      <c r="D122" s="56">
        <v>0</v>
      </c>
      <c r="E122" s="56"/>
      <c r="F122" s="56"/>
      <c r="G122" s="56"/>
      <c r="H122" s="57"/>
      <c r="I122" s="56"/>
      <c r="J122" s="56"/>
      <c r="K122" s="56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</row>
    <row r="123" spans="1:220" s="4" customFormat="1" ht="12.75">
      <c r="A123" s="34">
        <v>3113</v>
      </c>
      <c r="B123" s="28" t="s">
        <v>28</v>
      </c>
      <c r="C123" s="56">
        <f aca="true" t="shared" si="13" ref="C123:C128">SUM(D123:G123)</f>
        <v>0</v>
      </c>
      <c r="D123" s="56"/>
      <c r="E123" s="56"/>
      <c r="F123" s="56"/>
      <c r="G123" s="56"/>
      <c r="H123" s="57"/>
      <c r="I123" s="56"/>
      <c r="J123" s="56"/>
      <c r="K123" s="56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</row>
    <row r="124" spans="1:220" s="4" customFormat="1" ht="12.75">
      <c r="A124" s="34">
        <v>3114</v>
      </c>
      <c r="B124" s="28" t="s">
        <v>29</v>
      </c>
      <c r="C124" s="56">
        <f t="shared" si="13"/>
        <v>0</v>
      </c>
      <c r="D124" s="56"/>
      <c r="E124" s="56"/>
      <c r="F124" s="56"/>
      <c r="G124" s="56"/>
      <c r="H124" s="57"/>
      <c r="I124" s="56"/>
      <c r="J124" s="56"/>
      <c r="K124" s="56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</row>
    <row r="125" spans="1:220" s="4" customFormat="1" ht="12.75">
      <c r="A125" s="34">
        <v>3121</v>
      </c>
      <c r="B125" s="28" t="s">
        <v>11</v>
      </c>
      <c r="C125" s="56">
        <f t="shared" si="13"/>
        <v>0</v>
      </c>
      <c r="D125" s="56"/>
      <c r="E125" s="56"/>
      <c r="F125" s="56"/>
      <c r="G125" s="56"/>
      <c r="H125" s="57"/>
      <c r="I125" s="56"/>
      <c r="J125" s="56"/>
      <c r="K125" s="56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</row>
    <row r="126" spans="1:220" s="4" customFormat="1" ht="12.75">
      <c r="A126" s="34">
        <v>3131</v>
      </c>
      <c r="B126" s="28" t="s">
        <v>74</v>
      </c>
      <c r="C126" s="56">
        <f t="shared" si="13"/>
        <v>0</v>
      </c>
      <c r="D126" s="56"/>
      <c r="E126" s="56"/>
      <c r="F126" s="56"/>
      <c r="G126" s="56"/>
      <c r="H126" s="57"/>
      <c r="I126" s="56"/>
      <c r="J126" s="56"/>
      <c r="K126" s="56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</row>
    <row r="127" spans="1:220" s="4" customFormat="1" ht="25.5">
      <c r="A127" s="34">
        <v>3132</v>
      </c>
      <c r="B127" s="28" t="s">
        <v>30</v>
      </c>
      <c r="C127" s="56">
        <f t="shared" si="13"/>
        <v>0</v>
      </c>
      <c r="D127" s="56">
        <v>0</v>
      </c>
      <c r="E127" s="56"/>
      <c r="F127" s="56"/>
      <c r="G127" s="56"/>
      <c r="H127" s="57"/>
      <c r="I127" s="56"/>
      <c r="J127" s="56"/>
      <c r="K127" s="56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</row>
    <row r="128" spans="1:220" s="4" customFormat="1" ht="24">
      <c r="A128" s="48">
        <v>3133</v>
      </c>
      <c r="B128" s="46" t="s">
        <v>31</v>
      </c>
      <c r="C128" s="56">
        <f t="shared" si="13"/>
        <v>0</v>
      </c>
      <c r="D128" s="56">
        <v>0</v>
      </c>
      <c r="E128" s="56"/>
      <c r="F128" s="56"/>
      <c r="G128" s="56"/>
      <c r="H128" s="57"/>
      <c r="I128" s="56"/>
      <c r="J128" s="56"/>
      <c r="K128" s="56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</row>
    <row r="129" spans="1:220" s="4" customFormat="1" ht="12.75">
      <c r="A129" s="27"/>
      <c r="B129" s="33"/>
      <c r="C129" s="56"/>
      <c r="D129" s="56"/>
      <c r="E129" s="56"/>
      <c r="F129" s="56"/>
      <c r="G129" s="56"/>
      <c r="H129" s="57"/>
      <c r="I129" s="56"/>
      <c r="J129" s="56"/>
      <c r="K129" s="56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</row>
    <row r="130" spans="1:220" s="4" customFormat="1" ht="12.75">
      <c r="A130" s="49">
        <v>32</v>
      </c>
      <c r="B130" s="50" t="s">
        <v>12</v>
      </c>
      <c r="C130" s="57">
        <f>SUM(D130:K130)</f>
        <v>32622.74</v>
      </c>
      <c r="D130" s="57">
        <f>SUM(D131:D159)</f>
        <v>13948.29</v>
      </c>
      <c r="E130" s="57">
        <f aca="true" t="shared" si="14" ref="E130:K130">SUM(E131:E159)</f>
        <v>0</v>
      </c>
      <c r="F130" s="57">
        <f t="shared" si="14"/>
        <v>0</v>
      </c>
      <c r="G130" s="57">
        <f>SUM(G131:G156)</f>
        <v>18674.45</v>
      </c>
      <c r="H130" s="57">
        <f t="shared" si="14"/>
        <v>0</v>
      </c>
      <c r="I130" s="57">
        <f t="shared" si="14"/>
        <v>0</v>
      </c>
      <c r="J130" s="57">
        <f t="shared" si="14"/>
        <v>0</v>
      </c>
      <c r="K130" s="57">
        <f t="shared" si="14"/>
        <v>0</v>
      </c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  <c r="EA130" s="80"/>
      <c r="EB130" s="80"/>
      <c r="EC130" s="80"/>
      <c r="ED130" s="80"/>
      <c r="EE130" s="80"/>
      <c r="EF130" s="80"/>
      <c r="EG130" s="80"/>
      <c r="EH130" s="80"/>
      <c r="EI130" s="80"/>
      <c r="EJ130" s="80"/>
      <c r="EK130" s="80"/>
      <c r="EL130" s="80"/>
      <c r="EM130" s="80"/>
      <c r="EN130" s="80"/>
      <c r="EO130" s="80"/>
      <c r="EP130" s="80"/>
      <c r="EQ130" s="80"/>
      <c r="ER130" s="80"/>
      <c r="ES130" s="80"/>
      <c r="ET130" s="80"/>
      <c r="EU130" s="80"/>
      <c r="EV130" s="80"/>
      <c r="EW130" s="80"/>
      <c r="EX130" s="80"/>
      <c r="EY130" s="80"/>
      <c r="EZ130" s="80"/>
      <c r="FA130" s="80"/>
      <c r="FB130" s="80"/>
      <c r="FC130" s="80"/>
      <c r="FD130" s="80"/>
      <c r="FE130" s="80"/>
      <c r="FF130" s="80"/>
      <c r="FG130" s="80"/>
      <c r="FH130" s="80"/>
      <c r="FI130" s="80"/>
      <c r="FJ130" s="80"/>
      <c r="FK130" s="80"/>
      <c r="FL130" s="80"/>
      <c r="FM130" s="80"/>
      <c r="FN130" s="80"/>
      <c r="FO130" s="80"/>
      <c r="FP130" s="80"/>
      <c r="FQ130" s="80"/>
      <c r="FR130" s="80"/>
      <c r="FS130" s="80"/>
      <c r="FT130" s="80"/>
      <c r="FU130" s="80"/>
      <c r="FV130" s="80"/>
      <c r="FW130" s="80"/>
      <c r="FX130" s="80"/>
      <c r="FY130" s="80"/>
      <c r="FZ130" s="80"/>
      <c r="GA130" s="80"/>
      <c r="GB130" s="80"/>
      <c r="GC130" s="80"/>
      <c r="GD130" s="80"/>
      <c r="GE130" s="80"/>
      <c r="GF130" s="80"/>
      <c r="GG130" s="80"/>
      <c r="GH130" s="80"/>
      <c r="GI130" s="80"/>
      <c r="GJ130" s="80"/>
      <c r="GK130" s="80"/>
      <c r="GL130" s="80"/>
      <c r="GM130" s="80"/>
      <c r="GN130" s="80"/>
      <c r="GO130" s="80"/>
      <c r="GP130" s="80"/>
      <c r="GQ130" s="80"/>
      <c r="GR130" s="80"/>
      <c r="GS130" s="80"/>
      <c r="GT130" s="80"/>
      <c r="GU130" s="80"/>
      <c r="GV130" s="80"/>
      <c r="GW130" s="80"/>
      <c r="GX130" s="80"/>
      <c r="GY130" s="80"/>
      <c r="GZ130" s="80"/>
      <c r="HA130" s="80"/>
      <c r="HB130" s="80"/>
      <c r="HC130" s="80"/>
      <c r="HD130" s="80"/>
      <c r="HE130" s="80"/>
      <c r="HF130" s="80"/>
      <c r="HG130" s="80"/>
      <c r="HH130" s="80"/>
      <c r="HI130" s="80"/>
      <c r="HJ130" s="80"/>
      <c r="HK130" s="80"/>
      <c r="HL130" s="80"/>
    </row>
    <row r="131" spans="1:220" s="4" customFormat="1" ht="12.75">
      <c r="A131" s="48">
        <v>3211</v>
      </c>
      <c r="B131" s="46" t="s">
        <v>32</v>
      </c>
      <c r="C131" s="56">
        <f aca="true" t="shared" si="15" ref="C131:C156">SUM(D131:K131)</f>
        <v>0</v>
      </c>
      <c r="D131" s="56">
        <v>0</v>
      </c>
      <c r="E131" s="56"/>
      <c r="F131" s="56"/>
      <c r="G131" s="56"/>
      <c r="H131" s="57"/>
      <c r="I131" s="56"/>
      <c r="J131" s="56"/>
      <c r="K131" s="56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</row>
    <row r="132" spans="1:220" s="4" customFormat="1" ht="24">
      <c r="A132" s="48">
        <v>3212</v>
      </c>
      <c r="B132" s="46" t="s">
        <v>33</v>
      </c>
      <c r="C132" s="56">
        <f t="shared" si="15"/>
        <v>0</v>
      </c>
      <c r="D132" s="56"/>
      <c r="E132" s="56"/>
      <c r="F132" s="56"/>
      <c r="G132" s="56"/>
      <c r="H132" s="57"/>
      <c r="I132" s="56"/>
      <c r="J132" s="56"/>
      <c r="K132" s="56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</row>
    <row r="133" spans="1:220" s="4" customFormat="1" ht="12.75">
      <c r="A133" s="48">
        <v>3213</v>
      </c>
      <c r="B133" s="46" t="s">
        <v>34</v>
      </c>
      <c r="C133" s="56">
        <f t="shared" si="15"/>
        <v>0</v>
      </c>
      <c r="D133" s="56"/>
      <c r="E133" s="56"/>
      <c r="F133" s="56"/>
      <c r="G133" s="56"/>
      <c r="H133" s="57"/>
      <c r="I133" s="56"/>
      <c r="J133" s="56"/>
      <c r="K133" s="56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</row>
    <row r="134" spans="1:220" s="4" customFormat="1" ht="12.75">
      <c r="A134" s="48">
        <v>3214</v>
      </c>
      <c r="B134" s="46" t="s">
        <v>35</v>
      </c>
      <c r="C134" s="56">
        <f t="shared" si="15"/>
        <v>0</v>
      </c>
      <c r="D134" s="56"/>
      <c r="E134" s="56"/>
      <c r="F134" s="56"/>
      <c r="G134" s="56"/>
      <c r="H134" s="57"/>
      <c r="I134" s="56"/>
      <c r="J134" s="56"/>
      <c r="K134" s="56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</row>
    <row r="135" spans="1:220" s="4" customFormat="1" ht="24">
      <c r="A135" s="48">
        <v>3221</v>
      </c>
      <c r="B135" s="46" t="s">
        <v>36</v>
      </c>
      <c r="C135" s="56">
        <f t="shared" si="15"/>
        <v>3000</v>
      </c>
      <c r="D135" s="56">
        <v>3000</v>
      </c>
      <c r="E135" s="56"/>
      <c r="F135" s="56"/>
      <c r="G135" s="56">
        <v>0</v>
      </c>
      <c r="H135" s="57"/>
      <c r="I135" s="56"/>
      <c r="J135" s="56"/>
      <c r="K135" s="56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</row>
    <row r="136" spans="1:220" s="4" customFormat="1" ht="12.75">
      <c r="A136" s="48">
        <v>3222</v>
      </c>
      <c r="B136" s="46" t="s">
        <v>37</v>
      </c>
      <c r="C136" s="56">
        <f t="shared" si="15"/>
        <v>9135</v>
      </c>
      <c r="D136" s="56">
        <v>9135</v>
      </c>
      <c r="E136" s="56"/>
      <c r="F136" s="56"/>
      <c r="G136" s="56"/>
      <c r="H136" s="57"/>
      <c r="I136" s="56"/>
      <c r="J136" s="56"/>
      <c r="K136" s="56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</row>
    <row r="137" spans="1:11" ht="12.75">
      <c r="A137" s="48">
        <v>3223</v>
      </c>
      <c r="B137" s="46" t="s">
        <v>38</v>
      </c>
      <c r="C137" s="56">
        <f t="shared" si="15"/>
        <v>0</v>
      </c>
      <c r="D137" s="56"/>
      <c r="E137" s="56"/>
      <c r="F137" s="56"/>
      <c r="G137" s="56"/>
      <c r="H137" s="57"/>
      <c r="I137" s="56"/>
      <c r="J137" s="56"/>
      <c r="K137" s="56"/>
    </row>
    <row r="138" spans="1:11" ht="24">
      <c r="A138" s="48">
        <v>3224</v>
      </c>
      <c r="B138" s="46" t="s">
        <v>39</v>
      </c>
      <c r="C138" s="56">
        <f t="shared" si="15"/>
        <v>0</v>
      </c>
      <c r="D138" s="56"/>
      <c r="E138" s="56"/>
      <c r="F138" s="56"/>
      <c r="G138" s="56"/>
      <c r="H138" s="57"/>
      <c r="I138" s="56"/>
      <c r="J138" s="56"/>
      <c r="K138" s="56"/>
    </row>
    <row r="139" spans="1:220" s="4" customFormat="1" ht="12.75">
      <c r="A139" s="48">
        <v>3225</v>
      </c>
      <c r="B139" s="46" t="s">
        <v>40</v>
      </c>
      <c r="C139" s="54">
        <f t="shared" si="15"/>
        <v>0</v>
      </c>
      <c r="D139" s="54"/>
      <c r="E139" s="54"/>
      <c r="F139" s="54"/>
      <c r="G139" s="54"/>
      <c r="H139" s="55"/>
      <c r="I139" s="54"/>
      <c r="J139" s="54"/>
      <c r="K139" s="5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</row>
    <row r="140" spans="1:220" s="4" customFormat="1" ht="24">
      <c r="A140" s="48">
        <v>3227</v>
      </c>
      <c r="B140" s="46" t="s">
        <v>41</v>
      </c>
      <c r="C140" s="54">
        <f t="shared" si="15"/>
        <v>0</v>
      </c>
      <c r="D140" s="54"/>
      <c r="E140" s="54"/>
      <c r="F140" s="54"/>
      <c r="G140" s="54"/>
      <c r="H140" s="55"/>
      <c r="I140" s="54"/>
      <c r="J140" s="54"/>
      <c r="K140" s="54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</row>
    <row r="141" spans="1:220" s="4" customFormat="1" ht="12.75">
      <c r="A141" s="48">
        <v>3231</v>
      </c>
      <c r="B141" s="46" t="s">
        <v>42</v>
      </c>
      <c r="C141" s="56">
        <f t="shared" si="15"/>
        <v>7715.45</v>
      </c>
      <c r="D141" s="56">
        <v>0</v>
      </c>
      <c r="E141" s="56"/>
      <c r="F141" s="56"/>
      <c r="G141" s="56">
        <v>7715.45</v>
      </c>
      <c r="H141" s="57"/>
      <c r="I141" s="56"/>
      <c r="J141" s="56"/>
      <c r="K141" s="56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</row>
    <row r="142" spans="1:220" s="4" customFormat="1" ht="24">
      <c r="A142" s="48">
        <v>3232</v>
      </c>
      <c r="B142" s="46" t="s">
        <v>43</v>
      </c>
      <c r="C142" s="56">
        <f t="shared" si="15"/>
        <v>0</v>
      </c>
      <c r="D142" s="56"/>
      <c r="E142" s="56"/>
      <c r="F142" s="56"/>
      <c r="G142" s="56"/>
      <c r="H142" s="57"/>
      <c r="I142" s="56"/>
      <c r="J142" s="56"/>
      <c r="K142" s="56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</row>
    <row r="143" spans="1:220" s="4" customFormat="1" ht="12.75">
      <c r="A143" s="48">
        <v>3233</v>
      </c>
      <c r="B143" s="46" t="s">
        <v>44</v>
      </c>
      <c r="C143" s="56">
        <f t="shared" si="15"/>
        <v>0</v>
      </c>
      <c r="D143" s="56"/>
      <c r="E143" s="56"/>
      <c r="F143" s="56"/>
      <c r="G143" s="56"/>
      <c r="H143" s="57"/>
      <c r="I143" s="56"/>
      <c r="J143" s="56"/>
      <c r="K143" s="56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</row>
    <row r="144" spans="1:220" s="4" customFormat="1" ht="12.75">
      <c r="A144" s="48">
        <v>3234</v>
      </c>
      <c r="B144" s="46" t="s">
        <v>45</v>
      </c>
      <c r="C144" s="56">
        <f t="shared" si="15"/>
        <v>0</v>
      </c>
      <c r="D144" s="56"/>
      <c r="E144" s="56"/>
      <c r="F144" s="56"/>
      <c r="G144" s="56"/>
      <c r="H144" s="57"/>
      <c r="I144" s="56"/>
      <c r="J144" s="56"/>
      <c r="K144" s="56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</row>
    <row r="145" spans="1:220" s="4" customFormat="1" ht="12.75">
      <c r="A145" s="48">
        <v>3235</v>
      </c>
      <c r="B145" s="46" t="s">
        <v>46</v>
      </c>
      <c r="C145" s="56">
        <f t="shared" si="15"/>
        <v>0</v>
      </c>
      <c r="D145" s="56"/>
      <c r="E145" s="56"/>
      <c r="F145" s="56"/>
      <c r="G145" s="56"/>
      <c r="H145" s="57"/>
      <c r="I145" s="56"/>
      <c r="J145" s="56"/>
      <c r="K145" s="56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</row>
    <row r="146" spans="1:220" s="4" customFormat="1" ht="12.75">
      <c r="A146" s="48">
        <v>3236</v>
      </c>
      <c r="B146" s="46" t="s">
        <v>47</v>
      </c>
      <c r="C146" s="56">
        <f t="shared" si="15"/>
        <v>0</v>
      </c>
      <c r="D146" s="56"/>
      <c r="E146" s="56"/>
      <c r="F146" s="56"/>
      <c r="G146" s="56"/>
      <c r="H146" s="57"/>
      <c r="I146" s="56"/>
      <c r="J146" s="56"/>
      <c r="K146" s="56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</row>
    <row r="147" spans="1:11" ht="12.75">
      <c r="A147" s="48">
        <v>3237</v>
      </c>
      <c r="B147" s="46" t="s">
        <v>48</v>
      </c>
      <c r="C147" s="56">
        <f t="shared" si="15"/>
        <v>0</v>
      </c>
      <c r="D147" s="56">
        <v>0</v>
      </c>
      <c r="E147" s="56"/>
      <c r="F147" s="56"/>
      <c r="G147" s="56">
        <v>0</v>
      </c>
      <c r="H147" s="57"/>
      <c r="I147" s="56"/>
      <c r="J147" s="56"/>
      <c r="K147" s="56"/>
    </row>
    <row r="148" spans="1:220" s="4" customFormat="1" ht="12.75">
      <c r="A148" s="48">
        <v>3238</v>
      </c>
      <c r="B148" s="46" t="s">
        <v>49</v>
      </c>
      <c r="C148" s="56">
        <f t="shared" si="15"/>
        <v>0</v>
      </c>
      <c r="D148" s="56"/>
      <c r="E148" s="56"/>
      <c r="F148" s="56"/>
      <c r="G148" s="56"/>
      <c r="H148" s="57"/>
      <c r="I148" s="56"/>
      <c r="J148" s="56"/>
      <c r="K148" s="56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</row>
    <row r="149" spans="1:220" s="4" customFormat="1" ht="12.75">
      <c r="A149" s="48">
        <v>3239</v>
      </c>
      <c r="B149" s="46" t="s">
        <v>50</v>
      </c>
      <c r="C149" s="54">
        <f t="shared" si="15"/>
        <v>0</v>
      </c>
      <c r="D149" s="54">
        <v>0</v>
      </c>
      <c r="E149" s="54"/>
      <c r="F149" s="54"/>
      <c r="G149" s="54"/>
      <c r="H149" s="55"/>
      <c r="I149" s="54"/>
      <c r="J149" s="54"/>
      <c r="K149" s="54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</row>
    <row r="150" spans="1:220" s="4" customFormat="1" ht="24">
      <c r="A150" s="48">
        <v>3241</v>
      </c>
      <c r="B150" s="46" t="s">
        <v>51</v>
      </c>
      <c r="C150" s="56">
        <f t="shared" si="15"/>
        <v>0</v>
      </c>
      <c r="D150" s="56"/>
      <c r="E150" s="56"/>
      <c r="F150" s="56"/>
      <c r="G150" s="56"/>
      <c r="H150" s="57"/>
      <c r="I150" s="56"/>
      <c r="J150" s="56"/>
      <c r="K150" s="56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</row>
    <row r="151" spans="1:220" s="4" customFormat="1" ht="12.75">
      <c r="A151" s="48">
        <v>3291</v>
      </c>
      <c r="B151" s="47" t="s">
        <v>52</v>
      </c>
      <c r="C151" s="56">
        <f t="shared" si="15"/>
        <v>1813.29</v>
      </c>
      <c r="D151" s="56">
        <v>1813.29</v>
      </c>
      <c r="E151" s="56"/>
      <c r="F151" s="56"/>
      <c r="G151" s="56"/>
      <c r="H151" s="57"/>
      <c r="I151" s="56"/>
      <c r="J151" s="56"/>
      <c r="K151" s="56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</row>
    <row r="152" spans="1:220" s="4" customFormat="1" ht="12.75">
      <c r="A152" s="48">
        <v>3292</v>
      </c>
      <c r="B152" s="46" t="s">
        <v>53</v>
      </c>
      <c r="C152" s="56">
        <f t="shared" si="15"/>
        <v>0</v>
      </c>
      <c r="D152" s="56"/>
      <c r="E152" s="56"/>
      <c r="F152" s="56"/>
      <c r="G152" s="56"/>
      <c r="H152" s="57"/>
      <c r="I152" s="56"/>
      <c r="J152" s="56"/>
      <c r="K152" s="56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</row>
    <row r="153" spans="1:220" s="4" customFormat="1" ht="12.75">
      <c r="A153" s="48">
        <v>3293</v>
      </c>
      <c r="B153" s="46" t="s">
        <v>54</v>
      </c>
      <c r="C153" s="56">
        <f t="shared" si="15"/>
        <v>0</v>
      </c>
      <c r="D153" s="56"/>
      <c r="E153" s="56"/>
      <c r="F153" s="56"/>
      <c r="G153" s="56"/>
      <c r="H153" s="57"/>
      <c r="I153" s="56"/>
      <c r="J153" s="56"/>
      <c r="K153" s="56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</row>
    <row r="154" spans="1:220" s="4" customFormat="1" ht="12.75">
      <c r="A154" s="48">
        <v>3294</v>
      </c>
      <c r="B154" s="46" t="s">
        <v>76</v>
      </c>
      <c r="C154" s="56">
        <f t="shared" si="15"/>
        <v>0</v>
      </c>
      <c r="D154" s="56"/>
      <c r="E154" s="56"/>
      <c r="F154" s="56"/>
      <c r="G154" s="56"/>
      <c r="H154" s="57"/>
      <c r="I154" s="56"/>
      <c r="J154" s="56"/>
      <c r="K154" s="56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  <c r="EV154" s="80"/>
      <c r="EW154" s="80"/>
      <c r="EX154" s="80"/>
      <c r="EY154" s="80"/>
      <c r="EZ154" s="80"/>
      <c r="FA154" s="80"/>
      <c r="FB154" s="80"/>
      <c r="FC154" s="80"/>
      <c r="FD154" s="80"/>
      <c r="FE154" s="80"/>
      <c r="FF154" s="80"/>
      <c r="FG154" s="80"/>
      <c r="FH154" s="80"/>
      <c r="FI154" s="80"/>
      <c r="FJ154" s="80"/>
      <c r="FK154" s="80"/>
      <c r="FL154" s="80"/>
      <c r="FM154" s="80"/>
      <c r="FN154" s="80"/>
      <c r="FO154" s="80"/>
      <c r="FP154" s="80"/>
      <c r="FQ154" s="80"/>
      <c r="FR154" s="80"/>
      <c r="FS154" s="80"/>
      <c r="FT154" s="80"/>
      <c r="FU154" s="80"/>
      <c r="FV154" s="80"/>
      <c r="FW154" s="80"/>
      <c r="FX154" s="80"/>
      <c r="FY154" s="80"/>
      <c r="FZ154" s="80"/>
      <c r="GA154" s="80"/>
      <c r="GB154" s="80"/>
      <c r="GC154" s="80"/>
      <c r="GD154" s="80"/>
      <c r="GE154" s="80"/>
      <c r="GF154" s="80"/>
      <c r="GG154" s="80"/>
      <c r="GH154" s="80"/>
      <c r="GI154" s="80"/>
      <c r="GJ154" s="80"/>
      <c r="GK154" s="80"/>
      <c r="GL154" s="80"/>
      <c r="GM154" s="80"/>
      <c r="GN154" s="80"/>
      <c r="GO154" s="80"/>
      <c r="GP154" s="80"/>
      <c r="GQ154" s="80"/>
      <c r="GR154" s="80"/>
      <c r="GS154" s="80"/>
      <c r="GT154" s="80"/>
      <c r="GU154" s="80"/>
      <c r="GV154" s="80"/>
      <c r="GW154" s="80"/>
      <c r="GX154" s="80"/>
      <c r="GY154" s="80"/>
      <c r="GZ154" s="80"/>
      <c r="HA154" s="80"/>
      <c r="HB154" s="80"/>
      <c r="HC154" s="80"/>
      <c r="HD154" s="80"/>
      <c r="HE154" s="80"/>
      <c r="HF154" s="80"/>
      <c r="HG154" s="80"/>
      <c r="HH154" s="80"/>
      <c r="HI154" s="80"/>
      <c r="HJ154" s="80"/>
      <c r="HK154" s="80"/>
      <c r="HL154" s="80"/>
    </row>
    <row r="155" spans="1:11" ht="12.75">
      <c r="A155" s="48">
        <v>3295</v>
      </c>
      <c r="B155" s="46" t="s">
        <v>55</v>
      </c>
      <c r="C155" s="56">
        <f t="shared" si="15"/>
        <v>0</v>
      </c>
      <c r="D155" s="56"/>
      <c r="E155" s="56"/>
      <c r="F155" s="56"/>
      <c r="G155" s="56"/>
      <c r="H155" s="57"/>
      <c r="I155" s="56"/>
      <c r="J155" s="56"/>
      <c r="K155" s="56"/>
    </row>
    <row r="156" spans="1:11" ht="12.75">
      <c r="A156" s="48">
        <v>3299</v>
      </c>
      <c r="B156" s="46" t="s">
        <v>77</v>
      </c>
      <c r="C156" s="56">
        <f t="shared" si="15"/>
        <v>10959</v>
      </c>
      <c r="D156" s="56">
        <v>0</v>
      </c>
      <c r="E156" s="56"/>
      <c r="F156" s="56"/>
      <c r="G156" s="56">
        <v>10959</v>
      </c>
      <c r="H156" s="57"/>
      <c r="I156" s="56"/>
      <c r="J156" s="56"/>
      <c r="K156" s="56"/>
    </row>
    <row r="157" spans="1:11" ht="38.25">
      <c r="A157" s="49" t="s">
        <v>94</v>
      </c>
      <c r="B157" s="50" t="s">
        <v>95</v>
      </c>
      <c r="C157" s="57">
        <f>D157+E157+F157+G157</f>
        <v>4000</v>
      </c>
      <c r="D157" s="57">
        <f>D158</f>
        <v>0</v>
      </c>
      <c r="E157" s="57">
        <f>E158</f>
        <v>0</v>
      </c>
      <c r="F157" s="57">
        <f>F158</f>
        <v>0</v>
      </c>
      <c r="G157" s="57">
        <f>G158</f>
        <v>4000</v>
      </c>
      <c r="H157" s="57"/>
      <c r="I157" s="57"/>
      <c r="J157" s="57"/>
      <c r="K157" s="57"/>
    </row>
    <row r="158" spans="1:220" s="4" customFormat="1" ht="26.25" customHeight="1">
      <c r="A158" s="48">
        <v>3721</v>
      </c>
      <c r="B158" s="28" t="s">
        <v>93</v>
      </c>
      <c r="C158" s="57">
        <f>D158+E158+F158+G158</f>
        <v>4000</v>
      </c>
      <c r="D158" s="54"/>
      <c r="E158" s="54"/>
      <c r="F158" s="54"/>
      <c r="G158" s="54">
        <v>4000</v>
      </c>
      <c r="H158" s="55"/>
      <c r="I158" s="54"/>
      <c r="J158" s="54"/>
      <c r="K158" s="54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0"/>
      <c r="FF158" s="80"/>
      <c r="FG158" s="80"/>
      <c r="FH158" s="80"/>
      <c r="FI158" s="80"/>
      <c r="FJ158" s="80"/>
      <c r="FK158" s="80"/>
      <c r="FL158" s="80"/>
      <c r="FM158" s="80"/>
      <c r="FN158" s="80"/>
      <c r="FO158" s="80"/>
      <c r="FP158" s="80"/>
      <c r="FQ158" s="80"/>
      <c r="FR158" s="80"/>
      <c r="FS158" s="80"/>
      <c r="FT158" s="80"/>
      <c r="FU158" s="80"/>
      <c r="FV158" s="80"/>
      <c r="FW158" s="80"/>
      <c r="FX158" s="80"/>
      <c r="FY158" s="80"/>
      <c r="FZ158" s="80"/>
      <c r="GA158" s="80"/>
      <c r="GB158" s="80"/>
      <c r="GC158" s="80"/>
      <c r="GD158" s="80"/>
      <c r="GE158" s="80"/>
      <c r="GF158" s="80"/>
      <c r="GG158" s="80"/>
      <c r="GH158" s="80"/>
      <c r="GI158" s="80"/>
      <c r="GJ158" s="80"/>
      <c r="GK158" s="80"/>
      <c r="GL158" s="80"/>
      <c r="GM158" s="80"/>
      <c r="GN158" s="80"/>
      <c r="GO158" s="80"/>
      <c r="GP158" s="80"/>
      <c r="GQ158" s="80"/>
      <c r="GR158" s="80"/>
      <c r="GS158" s="80"/>
      <c r="GT158" s="80"/>
      <c r="GU158" s="80"/>
      <c r="GV158" s="80"/>
      <c r="GW158" s="80"/>
      <c r="GX158" s="80"/>
      <c r="GY158" s="80"/>
      <c r="GZ158" s="80"/>
      <c r="HA158" s="80"/>
      <c r="HB158" s="80"/>
      <c r="HC158" s="80"/>
      <c r="HD158" s="80"/>
      <c r="HE158" s="80"/>
      <c r="HF158" s="80"/>
      <c r="HG158" s="80"/>
      <c r="HH158" s="80"/>
      <c r="HI158" s="80"/>
      <c r="HJ158" s="80"/>
      <c r="HK158" s="80"/>
      <c r="HL158" s="80"/>
    </row>
    <row r="159" spans="1:220" s="4" customFormat="1" ht="12.75">
      <c r="A159" s="27"/>
      <c r="B159" s="28"/>
      <c r="C159" s="56"/>
      <c r="D159" s="54"/>
      <c r="E159" s="54"/>
      <c r="F159" s="54"/>
      <c r="G159" s="54"/>
      <c r="H159" s="55"/>
      <c r="I159" s="54"/>
      <c r="J159" s="54"/>
      <c r="K159" s="54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0"/>
      <c r="FF159" s="80"/>
      <c r="FG159" s="80"/>
      <c r="FH159" s="80"/>
      <c r="FI159" s="80"/>
      <c r="FJ159" s="80"/>
      <c r="FK159" s="80"/>
      <c r="FL159" s="80"/>
      <c r="FM159" s="80"/>
      <c r="FN159" s="80"/>
      <c r="FO159" s="80"/>
      <c r="FP159" s="80"/>
      <c r="FQ159" s="80"/>
      <c r="FR159" s="80"/>
      <c r="FS159" s="80"/>
      <c r="FT159" s="80"/>
      <c r="FU159" s="80"/>
      <c r="FV159" s="80"/>
      <c r="FW159" s="80"/>
      <c r="FX159" s="80"/>
      <c r="FY159" s="80"/>
      <c r="FZ159" s="80"/>
      <c r="GA159" s="80"/>
      <c r="GB159" s="80"/>
      <c r="GC159" s="80"/>
      <c r="GD159" s="80"/>
      <c r="GE159" s="80"/>
      <c r="GF159" s="80"/>
      <c r="GG159" s="80"/>
      <c r="GH159" s="80"/>
      <c r="GI159" s="80"/>
      <c r="GJ159" s="80"/>
      <c r="GK159" s="80"/>
      <c r="GL159" s="80"/>
      <c r="GM159" s="80"/>
      <c r="GN159" s="80"/>
      <c r="GO159" s="80"/>
      <c r="GP159" s="80"/>
      <c r="GQ159" s="80"/>
      <c r="GR159" s="80"/>
      <c r="GS159" s="80"/>
      <c r="GT159" s="80"/>
      <c r="GU159" s="80"/>
      <c r="GV159" s="80"/>
      <c r="GW159" s="80"/>
      <c r="GX159" s="80"/>
      <c r="GY159" s="80"/>
      <c r="GZ159" s="80"/>
      <c r="HA159" s="80"/>
      <c r="HB159" s="80"/>
      <c r="HC159" s="80"/>
      <c r="HD159" s="80"/>
      <c r="HE159" s="80"/>
      <c r="HF159" s="80"/>
      <c r="HG159" s="80"/>
      <c r="HH159" s="80"/>
      <c r="HI159" s="80"/>
      <c r="HJ159" s="80"/>
      <c r="HK159" s="80"/>
      <c r="HL159" s="80"/>
    </row>
    <row r="160" spans="1:220" s="51" customFormat="1" ht="12.75">
      <c r="A160" s="36" t="s">
        <v>14</v>
      </c>
      <c r="B160" s="35" t="s">
        <v>21</v>
      </c>
      <c r="C160" s="56">
        <f>SUM(D160:K160)</f>
        <v>124258.82</v>
      </c>
      <c r="D160" s="58">
        <f>D162+D170</f>
        <v>124258.82</v>
      </c>
      <c r="E160" s="58">
        <f aca="true" t="shared" si="16" ref="E160:K160">E162+E170</f>
        <v>0</v>
      </c>
      <c r="F160" s="58">
        <f t="shared" si="16"/>
        <v>0</v>
      </c>
      <c r="G160" s="58">
        <f t="shared" si="16"/>
        <v>0</v>
      </c>
      <c r="H160" s="58">
        <f t="shared" si="16"/>
        <v>0</v>
      </c>
      <c r="I160" s="58">
        <f t="shared" si="16"/>
        <v>0</v>
      </c>
      <c r="J160" s="58">
        <f t="shared" si="16"/>
        <v>0</v>
      </c>
      <c r="K160" s="58">
        <f t="shared" si="16"/>
        <v>0</v>
      </c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0"/>
      <c r="FF160" s="80"/>
      <c r="FG160" s="80"/>
      <c r="FH160" s="80"/>
      <c r="FI160" s="80"/>
      <c r="FJ160" s="80"/>
      <c r="FK160" s="80"/>
      <c r="FL160" s="80"/>
      <c r="FM160" s="80"/>
      <c r="FN160" s="80"/>
      <c r="FO160" s="80"/>
      <c r="FP160" s="80"/>
      <c r="FQ160" s="80"/>
      <c r="FR160" s="80"/>
      <c r="FS160" s="80"/>
      <c r="FT160" s="80"/>
      <c r="FU160" s="80"/>
      <c r="FV160" s="80"/>
      <c r="FW160" s="80"/>
      <c r="FX160" s="80"/>
      <c r="FY160" s="80"/>
      <c r="FZ160" s="80"/>
      <c r="GA160" s="80"/>
      <c r="GB160" s="80"/>
      <c r="GC160" s="80"/>
      <c r="GD160" s="80"/>
      <c r="GE160" s="80"/>
      <c r="GF160" s="80"/>
      <c r="GG160" s="80"/>
      <c r="GH160" s="80"/>
      <c r="GI160" s="80"/>
      <c r="GJ160" s="80"/>
      <c r="GK160" s="80"/>
      <c r="GL160" s="80"/>
      <c r="GM160" s="80"/>
      <c r="GN160" s="80"/>
      <c r="GO160" s="80"/>
      <c r="GP160" s="80"/>
      <c r="GQ160" s="80"/>
      <c r="GR160" s="80"/>
      <c r="GS160" s="80"/>
      <c r="GT160" s="80"/>
      <c r="GU160" s="80"/>
      <c r="GV160" s="80"/>
      <c r="GW160" s="80"/>
      <c r="GX160" s="80"/>
      <c r="GY160" s="80"/>
      <c r="GZ160" s="80"/>
      <c r="HA160" s="80"/>
      <c r="HB160" s="80"/>
      <c r="HC160" s="80"/>
      <c r="HD160" s="80"/>
      <c r="HE160" s="80"/>
      <c r="HF160" s="80"/>
      <c r="HG160" s="80"/>
      <c r="HH160" s="80"/>
      <c r="HI160" s="80"/>
      <c r="HJ160" s="80"/>
      <c r="HK160" s="80"/>
      <c r="HL160" s="80"/>
    </row>
    <row r="161" spans="1:11" ht="12.75">
      <c r="A161" s="27">
        <v>3</v>
      </c>
      <c r="B161" s="33" t="s">
        <v>9</v>
      </c>
      <c r="C161" s="56">
        <f>SUM(D161:K161)</f>
        <v>124258.82</v>
      </c>
      <c r="D161" s="56">
        <f>D162+D170</f>
        <v>124258.82</v>
      </c>
      <c r="E161" s="56">
        <f aca="true" t="shared" si="17" ref="E161:K161">E162+E170</f>
        <v>0</v>
      </c>
      <c r="F161" s="56">
        <f t="shared" si="17"/>
        <v>0</v>
      </c>
      <c r="G161" s="56">
        <f t="shared" si="17"/>
        <v>0</v>
      </c>
      <c r="H161" s="57">
        <f t="shared" si="17"/>
        <v>0</v>
      </c>
      <c r="I161" s="56">
        <f t="shared" si="17"/>
        <v>0</v>
      </c>
      <c r="J161" s="56">
        <f t="shared" si="17"/>
        <v>0</v>
      </c>
      <c r="K161" s="56">
        <f t="shared" si="17"/>
        <v>0</v>
      </c>
    </row>
    <row r="162" spans="1:11" ht="12.75">
      <c r="A162" s="49">
        <v>31</v>
      </c>
      <c r="B162" s="50" t="s">
        <v>10</v>
      </c>
      <c r="C162" s="57">
        <f>SUM(D162:K162)</f>
        <v>106884.82</v>
      </c>
      <c r="D162" s="57">
        <f>SUM(D163:D169)</f>
        <v>106884.82</v>
      </c>
      <c r="E162" s="57">
        <f aca="true" t="shared" si="18" ref="E162:K162">SUM(E163:E169)</f>
        <v>0</v>
      </c>
      <c r="F162" s="57">
        <f t="shared" si="18"/>
        <v>0</v>
      </c>
      <c r="G162" s="57">
        <f t="shared" si="18"/>
        <v>0</v>
      </c>
      <c r="H162" s="57">
        <f t="shared" si="18"/>
        <v>0</v>
      </c>
      <c r="I162" s="57">
        <f t="shared" si="18"/>
        <v>0</v>
      </c>
      <c r="J162" s="57">
        <f t="shared" si="18"/>
        <v>0</v>
      </c>
      <c r="K162" s="57">
        <f t="shared" si="18"/>
        <v>0</v>
      </c>
    </row>
    <row r="163" spans="1:11" ht="12.75">
      <c r="A163" s="34">
        <v>3111</v>
      </c>
      <c r="B163" s="28" t="s">
        <v>73</v>
      </c>
      <c r="C163" s="56">
        <f aca="true" t="shared" si="19" ref="C163:C169">SUM(D163:K163)</f>
        <v>91194.99</v>
      </c>
      <c r="D163" s="54">
        <v>91194.99</v>
      </c>
      <c r="E163" s="54"/>
      <c r="F163" s="54"/>
      <c r="G163" s="54"/>
      <c r="H163" s="55"/>
      <c r="I163" s="54"/>
      <c r="J163" s="54"/>
      <c r="K163" s="54"/>
    </row>
    <row r="164" spans="1:11" ht="12.75">
      <c r="A164" s="34">
        <v>3113</v>
      </c>
      <c r="B164" s="28" t="s">
        <v>28</v>
      </c>
      <c r="C164" s="56">
        <f t="shared" si="19"/>
        <v>0</v>
      </c>
      <c r="D164" s="54"/>
      <c r="E164" s="54"/>
      <c r="F164" s="54"/>
      <c r="G164" s="54"/>
      <c r="H164" s="55"/>
      <c r="I164" s="54"/>
      <c r="J164" s="54"/>
      <c r="K164" s="54"/>
    </row>
    <row r="165" spans="1:11" ht="12.75">
      <c r="A165" s="34">
        <v>3114</v>
      </c>
      <c r="B165" s="28" t="s">
        <v>29</v>
      </c>
      <c r="C165" s="56">
        <f t="shared" si="19"/>
        <v>0</v>
      </c>
      <c r="D165" s="54"/>
      <c r="E165" s="54"/>
      <c r="F165" s="54"/>
      <c r="G165" s="54"/>
      <c r="H165" s="55"/>
      <c r="I165" s="54"/>
      <c r="J165" s="54"/>
      <c r="K165" s="54"/>
    </row>
    <row r="166" spans="1:11" ht="12.75">
      <c r="A166" s="34">
        <v>3121</v>
      </c>
      <c r="B166" s="28" t="s">
        <v>11</v>
      </c>
      <c r="C166" s="56">
        <f t="shared" si="19"/>
        <v>500</v>
      </c>
      <c r="D166" s="54">
        <v>500</v>
      </c>
      <c r="E166" s="54"/>
      <c r="F166" s="54"/>
      <c r="G166" s="54"/>
      <c r="H166" s="55"/>
      <c r="I166" s="54"/>
      <c r="J166" s="54"/>
      <c r="K166" s="54"/>
    </row>
    <row r="167" spans="1:11" ht="12.75">
      <c r="A167" s="34">
        <v>3131</v>
      </c>
      <c r="B167" s="28" t="s">
        <v>74</v>
      </c>
      <c r="C167" s="56">
        <f t="shared" si="19"/>
        <v>0</v>
      </c>
      <c r="D167" s="54"/>
      <c r="E167" s="54"/>
      <c r="F167" s="54"/>
      <c r="G167" s="54"/>
      <c r="H167" s="55"/>
      <c r="I167" s="54"/>
      <c r="J167" s="54"/>
      <c r="K167" s="54"/>
    </row>
    <row r="168" spans="1:11" ht="25.5">
      <c r="A168" s="34">
        <v>3132</v>
      </c>
      <c r="B168" s="28" t="s">
        <v>30</v>
      </c>
      <c r="C168" s="56">
        <f t="shared" si="19"/>
        <v>15047.17</v>
      </c>
      <c r="D168" s="54">
        <v>15047.17</v>
      </c>
      <c r="E168" s="54"/>
      <c r="F168" s="54"/>
      <c r="G168" s="54"/>
      <c r="H168" s="55"/>
      <c r="I168" s="54"/>
      <c r="J168" s="54"/>
      <c r="K168" s="54"/>
    </row>
    <row r="169" spans="1:220" s="4" customFormat="1" ht="24">
      <c r="A169" s="48">
        <v>3133</v>
      </c>
      <c r="B169" s="46" t="s">
        <v>31</v>
      </c>
      <c r="C169" s="56">
        <f t="shared" si="19"/>
        <v>142.66</v>
      </c>
      <c r="D169" s="54">
        <v>142.66</v>
      </c>
      <c r="E169" s="54"/>
      <c r="F169" s="54"/>
      <c r="G169" s="54"/>
      <c r="H169" s="55"/>
      <c r="I169" s="54"/>
      <c r="J169" s="54"/>
      <c r="K169" s="54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L169" s="80"/>
      <c r="FM169" s="80"/>
      <c r="FN169" s="80"/>
      <c r="FO169" s="80"/>
      <c r="FP169" s="80"/>
      <c r="FQ169" s="80"/>
      <c r="FR169" s="80"/>
      <c r="FS169" s="80"/>
      <c r="FT169" s="80"/>
      <c r="FU169" s="80"/>
      <c r="FV169" s="80"/>
      <c r="FW169" s="80"/>
      <c r="FX169" s="80"/>
      <c r="FY169" s="80"/>
      <c r="FZ169" s="80"/>
      <c r="GA169" s="80"/>
      <c r="GB169" s="80"/>
      <c r="GC169" s="80"/>
      <c r="GD169" s="80"/>
      <c r="GE169" s="80"/>
      <c r="GF169" s="80"/>
      <c r="GG169" s="80"/>
      <c r="GH169" s="80"/>
      <c r="GI169" s="80"/>
      <c r="GJ169" s="80"/>
      <c r="GK169" s="80"/>
      <c r="GL169" s="80"/>
      <c r="GM169" s="80"/>
      <c r="GN169" s="80"/>
      <c r="GO169" s="80"/>
      <c r="GP169" s="80"/>
      <c r="GQ169" s="80"/>
      <c r="GR169" s="80"/>
      <c r="GS169" s="80"/>
      <c r="GT169" s="80"/>
      <c r="GU169" s="80"/>
      <c r="GV169" s="80"/>
      <c r="GW169" s="80"/>
      <c r="GX169" s="80"/>
      <c r="GY169" s="80"/>
      <c r="GZ169" s="80"/>
      <c r="HA169" s="80"/>
      <c r="HB169" s="80"/>
      <c r="HC169" s="80"/>
      <c r="HD169" s="80"/>
      <c r="HE169" s="80"/>
      <c r="HF169" s="80"/>
      <c r="HG169" s="80"/>
      <c r="HH169" s="80"/>
      <c r="HI169" s="80"/>
      <c r="HJ169" s="80"/>
      <c r="HK169" s="80"/>
      <c r="HL169" s="80"/>
    </row>
    <row r="170" spans="1:220" s="4" customFormat="1" ht="12.75">
      <c r="A170" s="49">
        <v>32</v>
      </c>
      <c r="B170" s="50" t="s">
        <v>12</v>
      </c>
      <c r="C170" s="57">
        <f>SUM(D170:K170)</f>
        <v>17374</v>
      </c>
      <c r="D170" s="57">
        <f>D172+D171</f>
        <v>17374</v>
      </c>
      <c r="E170" s="57">
        <f aca="true" t="shared" si="20" ref="E170:K170">E172</f>
        <v>0</v>
      </c>
      <c r="F170" s="57">
        <f t="shared" si="20"/>
        <v>0</v>
      </c>
      <c r="G170" s="57">
        <f t="shared" si="20"/>
        <v>0</v>
      </c>
      <c r="H170" s="57">
        <f t="shared" si="20"/>
        <v>0</v>
      </c>
      <c r="I170" s="57">
        <f t="shared" si="20"/>
        <v>0</v>
      </c>
      <c r="J170" s="57">
        <f t="shared" si="20"/>
        <v>0</v>
      </c>
      <c r="K170" s="57">
        <f t="shared" si="20"/>
        <v>0</v>
      </c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  <c r="EV170" s="80"/>
      <c r="EW170" s="80"/>
      <c r="EX170" s="80"/>
      <c r="EY170" s="80"/>
      <c r="EZ170" s="80"/>
      <c r="FA170" s="80"/>
      <c r="FB170" s="80"/>
      <c r="FC170" s="80"/>
      <c r="FD170" s="80"/>
      <c r="FE170" s="80"/>
      <c r="FF170" s="80"/>
      <c r="FG170" s="80"/>
      <c r="FH170" s="80"/>
      <c r="FI170" s="80"/>
      <c r="FJ170" s="80"/>
      <c r="FK170" s="80"/>
      <c r="FL170" s="80"/>
      <c r="FM170" s="80"/>
      <c r="FN170" s="80"/>
      <c r="FO170" s="80"/>
      <c r="FP170" s="80"/>
      <c r="FQ170" s="80"/>
      <c r="FR170" s="80"/>
      <c r="FS170" s="80"/>
      <c r="FT170" s="80"/>
      <c r="FU170" s="80"/>
      <c r="FV170" s="80"/>
      <c r="FW170" s="80"/>
      <c r="FX170" s="80"/>
      <c r="FY170" s="80"/>
      <c r="FZ170" s="80"/>
      <c r="GA170" s="80"/>
      <c r="GB170" s="80"/>
      <c r="GC170" s="80"/>
      <c r="GD170" s="80"/>
      <c r="GE170" s="80"/>
      <c r="GF170" s="80"/>
      <c r="GG170" s="80"/>
      <c r="GH170" s="80"/>
      <c r="GI170" s="80"/>
      <c r="GJ170" s="80"/>
      <c r="GK170" s="80"/>
      <c r="GL170" s="80"/>
      <c r="GM170" s="80"/>
      <c r="GN170" s="80"/>
      <c r="GO170" s="80"/>
      <c r="GP170" s="80"/>
      <c r="GQ170" s="80"/>
      <c r="GR170" s="80"/>
      <c r="GS170" s="80"/>
      <c r="GT170" s="80"/>
      <c r="GU170" s="80"/>
      <c r="GV170" s="80"/>
      <c r="GW170" s="80"/>
      <c r="GX170" s="80"/>
      <c r="GY170" s="80"/>
      <c r="GZ170" s="80"/>
      <c r="HA170" s="80"/>
      <c r="HB170" s="80"/>
      <c r="HC170" s="80"/>
      <c r="HD170" s="80"/>
      <c r="HE170" s="80"/>
      <c r="HF170" s="80"/>
      <c r="HG170" s="80"/>
      <c r="HH170" s="80"/>
      <c r="HI170" s="80"/>
      <c r="HJ170" s="80"/>
      <c r="HK170" s="80"/>
      <c r="HL170" s="80"/>
    </row>
    <row r="171" spans="1:220" s="4" customFormat="1" ht="12.75">
      <c r="A171" s="85">
        <v>3211</v>
      </c>
      <c r="B171" s="86" t="s">
        <v>32</v>
      </c>
      <c r="C171" s="83"/>
      <c r="D171" s="83">
        <v>510</v>
      </c>
      <c r="E171" s="83"/>
      <c r="F171" s="83"/>
      <c r="G171" s="83"/>
      <c r="H171" s="83"/>
      <c r="I171" s="83"/>
      <c r="J171" s="83"/>
      <c r="K171" s="83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0"/>
      <c r="DH171" s="80"/>
      <c r="DI171" s="80"/>
      <c r="DJ171" s="80"/>
      <c r="DK171" s="80"/>
      <c r="DL171" s="80"/>
      <c r="DM171" s="80"/>
      <c r="DN171" s="80"/>
      <c r="DO171" s="80"/>
      <c r="DP171" s="80"/>
      <c r="DQ171" s="80"/>
      <c r="DR171" s="80"/>
      <c r="DS171" s="80"/>
      <c r="DT171" s="80"/>
      <c r="DU171" s="80"/>
      <c r="DV171" s="80"/>
      <c r="DW171" s="80"/>
      <c r="DX171" s="80"/>
      <c r="DY171" s="80"/>
      <c r="DZ171" s="80"/>
      <c r="EA171" s="80"/>
      <c r="EB171" s="80"/>
      <c r="EC171" s="80"/>
      <c r="ED171" s="80"/>
      <c r="EE171" s="80"/>
      <c r="EF171" s="80"/>
      <c r="EG171" s="80"/>
      <c r="EH171" s="80"/>
      <c r="EI171" s="80"/>
      <c r="EJ171" s="80"/>
      <c r="EK171" s="80"/>
      <c r="EL171" s="80"/>
      <c r="EM171" s="80"/>
      <c r="EN171" s="80"/>
      <c r="EO171" s="80"/>
      <c r="EP171" s="80"/>
      <c r="EQ171" s="80"/>
      <c r="ER171" s="80"/>
      <c r="ES171" s="80"/>
      <c r="ET171" s="80"/>
      <c r="EU171" s="80"/>
      <c r="EV171" s="80"/>
      <c r="EW171" s="80"/>
      <c r="EX171" s="80"/>
      <c r="EY171" s="80"/>
      <c r="EZ171" s="80"/>
      <c r="FA171" s="80"/>
      <c r="FB171" s="80"/>
      <c r="FC171" s="80"/>
      <c r="FD171" s="80"/>
      <c r="FE171" s="80"/>
      <c r="FF171" s="80"/>
      <c r="FG171" s="80"/>
      <c r="FH171" s="80"/>
      <c r="FI171" s="80"/>
      <c r="FJ171" s="80"/>
      <c r="FK171" s="80"/>
      <c r="FL171" s="80"/>
      <c r="FM171" s="80"/>
      <c r="FN171" s="80"/>
      <c r="FO171" s="80"/>
      <c r="FP171" s="80"/>
      <c r="FQ171" s="80"/>
      <c r="FR171" s="80"/>
      <c r="FS171" s="80"/>
      <c r="FT171" s="80"/>
      <c r="FU171" s="80"/>
      <c r="FV171" s="80"/>
      <c r="FW171" s="80"/>
      <c r="FX171" s="80"/>
      <c r="FY171" s="80"/>
      <c r="FZ171" s="80"/>
      <c r="GA171" s="80"/>
      <c r="GB171" s="80"/>
      <c r="GC171" s="80"/>
      <c r="GD171" s="80"/>
      <c r="GE171" s="80"/>
      <c r="GF171" s="80"/>
      <c r="GG171" s="80"/>
      <c r="GH171" s="80"/>
      <c r="GI171" s="80"/>
      <c r="GJ171" s="80"/>
      <c r="GK171" s="80"/>
      <c r="GL171" s="80"/>
      <c r="GM171" s="80"/>
      <c r="GN171" s="80"/>
      <c r="GO171" s="80"/>
      <c r="GP171" s="80"/>
      <c r="GQ171" s="80"/>
      <c r="GR171" s="80"/>
      <c r="GS171" s="80"/>
      <c r="GT171" s="80"/>
      <c r="GU171" s="80"/>
      <c r="GV171" s="80"/>
      <c r="GW171" s="80"/>
      <c r="GX171" s="80"/>
      <c r="GY171" s="80"/>
      <c r="GZ171" s="80"/>
      <c r="HA171" s="80"/>
      <c r="HB171" s="80"/>
      <c r="HC171" s="80"/>
      <c r="HD171" s="80"/>
      <c r="HE171" s="80"/>
      <c r="HF171" s="80"/>
      <c r="HG171" s="80"/>
      <c r="HH171" s="80"/>
      <c r="HI171" s="80"/>
      <c r="HJ171" s="80"/>
      <c r="HK171" s="80"/>
      <c r="HL171" s="80"/>
    </row>
    <row r="172" spans="1:220" s="51" customFormat="1" ht="24">
      <c r="A172" s="48">
        <v>3212</v>
      </c>
      <c r="B172" s="46" t="s">
        <v>33</v>
      </c>
      <c r="C172" s="56">
        <f>SUM(D172:K172)</f>
        <v>16864</v>
      </c>
      <c r="D172" s="56">
        <v>16864</v>
      </c>
      <c r="E172" s="56"/>
      <c r="F172" s="56"/>
      <c r="G172" s="56"/>
      <c r="H172" s="57"/>
      <c r="I172" s="56"/>
      <c r="J172" s="56"/>
      <c r="K172" s="56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  <c r="EV172" s="80"/>
      <c r="EW172" s="80"/>
      <c r="EX172" s="80"/>
      <c r="EY172" s="80"/>
      <c r="EZ172" s="80"/>
      <c r="FA172" s="80"/>
      <c r="FB172" s="80"/>
      <c r="FC172" s="80"/>
      <c r="FD172" s="80"/>
      <c r="FE172" s="80"/>
      <c r="FF172" s="80"/>
      <c r="FG172" s="80"/>
      <c r="FH172" s="80"/>
      <c r="FI172" s="80"/>
      <c r="FJ172" s="80"/>
      <c r="FK172" s="80"/>
      <c r="FL172" s="80"/>
      <c r="FM172" s="80"/>
      <c r="FN172" s="80"/>
      <c r="FO172" s="80"/>
      <c r="FP172" s="80"/>
      <c r="FQ172" s="80"/>
      <c r="FR172" s="80"/>
      <c r="FS172" s="80"/>
      <c r="FT172" s="80"/>
      <c r="FU172" s="80"/>
      <c r="FV172" s="80"/>
      <c r="FW172" s="80"/>
      <c r="FX172" s="80"/>
      <c r="FY172" s="80"/>
      <c r="FZ172" s="80"/>
      <c r="GA172" s="80"/>
      <c r="GB172" s="80"/>
      <c r="GC172" s="80"/>
      <c r="GD172" s="80"/>
      <c r="GE172" s="80"/>
      <c r="GF172" s="80"/>
      <c r="GG172" s="80"/>
      <c r="GH172" s="80"/>
      <c r="GI172" s="80"/>
      <c r="GJ172" s="80"/>
      <c r="GK172" s="80"/>
      <c r="GL172" s="80"/>
      <c r="GM172" s="80"/>
      <c r="GN172" s="80"/>
      <c r="GO172" s="80"/>
      <c r="GP172" s="80"/>
      <c r="GQ172" s="80"/>
      <c r="GR172" s="80"/>
      <c r="GS172" s="80"/>
      <c r="GT172" s="80"/>
      <c r="GU172" s="80"/>
      <c r="GV172" s="80"/>
      <c r="GW172" s="80"/>
      <c r="GX172" s="80"/>
      <c r="GY172" s="80"/>
      <c r="GZ172" s="80"/>
      <c r="HA172" s="80"/>
      <c r="HB172" s="80"/>
      <c r="HC172" s="80"/>
      <c r="HD172" s="80"/>
      <c r="HE172" s="80"/>
      <c r="HF172" s="80"/>
      <c r="HG172" s="80"/>
      <c r="HH172" s="80"/>
      <c r="HI172" s="80"/>
      <c r="HJ172" s="80"/>
      <c r="HK172" s="80"/>
      <c r="HL172" s="80"/>
    </row>
    <row r="173" spans="1:11" ht="25.5">
      <c r="A173" s="36" t="s">
        <v>14</v>
      </c>
      <c r="B173" s="35" t="s">
        <v>22</v>
      </c>
      <c r="C173" s="58">
        <f>SUM(D173:K173)</f>
        <v>42188.9</v>
      </c>
      <c r="D173" s="58">
        <f>D175+D183+D211+D215+D225</f>
        <v>20100</v>
      </c>
      <c r="E173" s="58">
        <f aca="true" t="shared" si="21" ref="E173:K173">E175+E183+E211+E215+E225</f>
        <v>0</v>
      </c>
      <c r="F173" s="58">
        <f t="shared" si="21"/>
        <v>0</v>
      </c>
      <c r="G173" s="58">
        <f t="shared" si="21"/>
        <v>22088.9</v>
      </c>
      <c r="H173" s="58">
        <f t="shared" si="21"/>
        <v>0</v>
      </c>
      <c r="I173" s="58">
        <f t="shared" si="21"/>
        <v>0</v>
      </c>
      <c r="J173" s="58">
        <f t="shared" si="21"/>
        <v>0</v>
      </c>
      <c r="K173" s="58">
        <f t="shared" si="21"/>
        <v>0</v>
      </c>
    </row>
    <row r="174" spans="1:11" ht="12.75">
      <c r="A174" s="27">
        <v>3</v>
      </c>
      <c r="B174" s="33" t="s">
        <v>9</v>
      </c>
      <c r="C174" s="56">
        <f>SUM(D174:K174)</f>
        <v>42188.9</v>
      </c>
      <c r="D174" s="56">
        <f>D175+D183+D211</f>
        <v>20100</v>
      </c>
      <c r="E174" s="56">
        <f aca="true" t="shared" si="22" ref="E174:K174">E175+E183+E211</f>
        <v>0</v>
      </c>
      <c r="F174" s="56">
        <f t="shared" si="22"/>
        <v>0</v>
      </c>
      <c r="G174" s="56">
        <f t="shared" si="22"/>
        <v>22088.9</v>
      </c>
      <c r="H174" s="56">
        <f t="shared" si="22"/>
        <v>0</v>
      </c>
      <c r="I174" s="56">
        <f t="shared" si="22"/>
        <v>0</v>
      </c>
      <c r="J174" s="56">
        <f t="shared" si="22"/>
        <v>0</v>
      </c>
      <c r="K174" s="56">
        <f t="shared" si="22"/>
        <v>0</v>
      </c>
    </row>
    <row r="175" spans="1:11" ht="12.75">
      <c r="A175" s="49">
        <v>31</v>
      </c>
      <c r="B175" s="50" t="s">
        <v>10</v>
      </c>
      <c r="C175" s="57">
        <f aca="true" t="shared" si="23" ref="C175:C182">SUM(D175:K175)</f>
        <v>0</v>
      </c>
      <c r="D175" s="57">
        <f>SUM(D177:D182)</f>
        <v>0</v>
      </c>
      <c r="E175" s="57">
        <f aca="true" t="shared" si="24" ref="E175:K175">SUM(E177:E182)</f>
        <v>0</v>
      </c>
      <c r="F175" s="57">
        <f t="shared" si="24"/>
        <v>0</v>
      </c>
      <c r="G175" s="57">
        <f t="shared" si="24"/>
        <v>0</v>
      </c>
      <c r="H175" s="57">
        <f t="shared" si="24"/>
        <v>0</v>
      </c>
      <c r="I175" s="57">
        <f t="shared" si="24"/>
        <v>0</v>
      </c>
      <c r="J175" s="57">
        <f t="shared" si="24"/>
        <v>0</v>
      </c>
      <c r="K175" s="57">
        <f t="shared" si="24"/>
        <v>0</v>
      </c>
    </row>
    <row r="176" spans="1:11" ht="12.75">
      <c r="A176" s="34">
        <v>3111</v>
      </c>
      <c r="B176" s="28" t="s">
        <v>73</v>
      </c>
      <c r="C176" s="56">
        <f t="shared" si="23"/>
        <v>0</v>
      </c>
      <c r="D176" s="54"/>
      <c r="E176" s="54"/>
      <c r="F176" s="54"/>
      <c r="G176" s="54"/>
      <c r="H176" s="55"/>
      <c r="I176" s="54"/>
      <c r="J176" s="54"/>
      <c r="K176" s="54"/>
    </row>
    <row r="177" spans="1:11" ht="12.75">
      <c r="A177" s="34">
        <v>3113</v>
      </c>
      <c r="B177" s="28" t="s">
        <v>28</v>
      </c>
      <c r="C177" s="56">
        <f t="shared" si="23"/>
        <v>0</v>
      </c>
      <c r="D177" s="54"/>
      <c r="E177" s="54"/>
      <c r="F177" s="54"/>
      <c r="G177" s="54"/>
      <c r="H177" s="55"/>
      <c r="I177" s="54"/>
      <c r="J177" s="54"/>
      <c r="K177" s="54"/>
    </row>
    <row r="178" spans="1:11" ht="12.75">
      <c r="A178" s="34">
        <v>3114</v>
      </c>
      <c r="B178" s="28" t="s">
        <v>29</v>
      </c>
      <c r="C178" s="56">
        <f t="shared" si="23"/>
        <v>0</v>
      </c>
      <c r="D178" s="54"/>
      <c r="E178" s="54"/>
      <c r="F178" s="54"/>
      <c r="G178" s="54"/>
      <c r="H178" s="55"/>
      <c r="I178" s="54"/>
      <c r="J178" s="54"/>
      <c r="K178" s="54"/>
    </row>
    <row r="179" spans="1:11" ht="12.75">
      <c r="A179" s="34">
        <v>3121</v>
      </c>
      <c r="B179" s="28" t="s">
        <v>11</v>
      </c>
      <c r="C179" s="56">
        <f t="shared" si="23"/>
        <v>0</v>
      </c>
      <c r="D179" s="54"/>
      <c r="E179" s="54"/>
      <c r="F179" s="54"/>
      <c r="G179" s="54"/>
      <c r="H179" s="55"/>
      <c r="I179" s="54"/>
      <c r="J179" s="54"/>
      <c r="K179" s="54"/>
    </row>
    <row r="180" spans="1:220" s="51" customFormat="1" ht="12.75">
      <c r="A180" s="34">
        <v>3131</v>
      </c>
      <c r="B180" s="28" t="s">
        <v>74</v>
      </c>
      <c r="C180" s="56">
        <f t="shared" si="23"/>
        <v>0</v>
      </c>
      <c r="D180" s="54"/>
      <c r="E180" s="54"/>
      <c r="F180" s="54"/>
      <c r="G180" s="54"/>
      <c r="H180" s="55"/>
      <c r="I180" s="54"/>
      <c r="J180" s="54"/>
      <c r="K180" s="54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0"/>
      <c r="FF180" s="80"/>
      <c r="FG180" s="80"/>
      <c r="FH180" s="80"/>
      <c r="FI180" s="80"/>
      <c r="FJ180" s="80"/>
      <c r="FK180" s="80"/>
      <c r="FL180" s="80"/>
      <c r="FM180" s="80"/>
      <c r="FN180" s="80"/>
      <c r="FO180" s="80"/>
      <c r="FP180" s="80"/>
      <c r="FQ180" s="80"/>
      <c r="FR180" s="80"/>
      <c r="FS180" s="80"/>
      <c r="FT180" s="80"/>
      <c r="FU180" s="80"/>
      <c r="FV180" s="80"/>
      <c r="FW180" s="80"/>
      <c r="FX180" s="80"/>
      <c r="FY180" s="80"/>
      <c r="FZ180" s="80"/>
      <c r="GA180" s="80"/>
      <c r="GB180" s="80"/>
      <c r="GC180" s="80"/>
      <c r="GD180" s="80"/>
      <c r="GE180" s="80"/>
      <c r="GF180" s="80"/>
      <c r="GG180" s="80"/>
      <c r="GH180" s="80"/>
      <c r="GI180" s="80"/>
      <c r="GJ180" s="80"/>
      <c r="GK180" s="80"/>
      <c r="GL180" s="80"/>
      <c r="GM180" s="80"/>
      <c r="GN180" s="80"/>
      <c r="GO180" s="80"/>
      <c r="GP180" s="80"/>
      <c r="GQ180" s="80"/>
      <c r="GR180" s="80"/>
      <c r="GS180" s="80"/>
      <c r="GT180" s="80"/>
      <c r="GU180" s="80"/>
      <c r="GV180" s="80"/>
      <c r="GW180" s="80"/>
      <c r="GX180" s="80"/>
      <c r="GY180" s="80"/>
      <c r="GZ180" s="80"/>
      <c r="HA180" s="80"/>
      <c r="HB180" s="80"/>
      <c r="HC180" s="80"/>
      <c r="HD180" s="80"/>
      <c r="HE180" s="80"/>
      <c r="HF180" s="80"/>
      <c r="HG180" s="80"/>
      <c r="HH180" s="80"/>
      <c r="HI180" s="80"/>
      <c r="HJ180" s="80"/>
      <c r="HK180" s="80"/>
      <c r="HL180" s="80"/>
    </row>
    <row r="181" spans="1:220" s="4" customFormat="1" ht="25.5">
      <c r="A181" s="34">
        <v>3132</v>
      </c>
      <c r="B181" s="28" t="s">
        <v>30</v>
      </c>
      <c r="C181" s="56">
        <f t="shared" si="23"/>
        <v>0</v>
      </c>
      <c r="D181" s="54"/>
      <c r="E181" s="54"/>
      <c r="F181" s="54"/>
      <c r="G181" s="54"/>
      <c r="H181" s="55"/>
      <c r="I181" s="54"/>
      <c r="J181" s="54"/>
      <c r="K181" s="54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  <c r="FF181" s="80"/>
      <c r="FG181" s="80"/>
      <c r="FH181" s="80"/>
      <c r="FI181" s="80"/>
      <c r="FJ181" s="80"/>
      <c r="FK181" s="80"/>
      <c r="FL181" s="80"/>
      <c r="FM181" s="80"/>
      <c r="FN181" s="80"/>
      <c r="FO181" s="80"/>
      <c r="FP181" s="80"/>
      <c r="FQ181" s="80"/>
      <c r="FR181" s="80"/>
      <c r="FS181" s="80"/>
      <c r="FT181" s="80"/>
      <c r="FU181" s="80"/>
      <c r="FV181" s="80"/>
      <c r="FW181" s="80"/>
      <c r="FX181" s="80"/>
      <c r="FY181" s="80"/>
      <c r="FZ181" s="80"/>
      <c r="GA181" s="80"/>
      <c r="GB181" s="80"/>
      <c r="GC181" s="80"/>
      <c r="GD181" s="80"/>
      <c r="GE181" s="80"/>
      <c r="GF181" s="80"/>
      <c r="GG181" s="80"/>
      <c r="GH181" s="80"/>
      <c r="GI181" s="80"/>
      <c r="GJ181" s="80"/>
      <c r="GK181" s="80"/>
      <c r="GL181" s="80"/>
      <c r="GM181" s="80"/>
      <c r="GN181" s="80"/>
      <c r="GO181" s="80"/>
      <c r="GP181" s="80"/>
      <c r="GQ181" s="80"/>
      <c r="GR181" s="80"/>
      <c r="GS181" s="80"/>
      <c r="GT181" s="80"/>
      <c r="GU181" s="80"/>
      <c r="GV181" s="80"/>
      <c r="GW181" s="80"/>
      <c r="GX181" s="80"/>
      <c r="GY181" s="80"/>
      <c r="GZ181" s="80"/>
      <c r="HA181" s="80"/>
      <c r="HB181" s="80"/>
      <c r="HC181" s="80"/>
      <c r="HD181" s="80"/>
      <c r="HE181" s="80"/>
      <c r="HF181" s="80"/>
      <c r="HG181" s="80"/>
      <c r="HH181" s="80"/>
      <c r="HI181" s="80"/>
      <c r="HJ181" s="80"/>
      <c r="HK181" s="80"/>
      <c r="HL181" s="80"/>
    </row>
    <row r="182" spans="1:220" s="4" customFormat="1" ht="24">
      <c r="A182" s="48">
        <v>3133</v>
      </c>
      <c r="B182" s="46" t="s">
        <v>31</v>
      </c>
      <c r="C182" s="56">
        <f t="shared" si="23"/>
        <v>0</v>
      </c>
      <c r="D182" s="54"/>
      <c r="E182" s="54"/>
      <c r="F182" s="54"/>
      <c r="G182" s="54"/>
      <c r="H182" s="55"/>
      <c r="I182" s="54"/>
      <c r="J182" s="54"/>
      <c r="K182" s="54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  <c r="FK182" s="80"/>
      <c r="FL182" s="80"/>
      <c r="FM182" s="80"/>
      <c r="FN182" s="80"/>
      <c r="FO182" s="80"/>
      <c r="FP182" s="80"/>
      <c r="FQ182" s="80"/>
      <c r="FR182" s="80"/>
      <c r="FS182" s="80"/>
      <c r="FT182" s="80"/>
      <c r="FU182" s="80"/>
      <c r="FV182" s="80"/>
      <c r="FW182" s="80"/>
      <c r="FX182" s="80"/>
      <c r="FY182" s="80"/>
      <c r="FZ182" s="80"/>
      <c r="GA182" s="80"/>
      <c r="GB182" s="80"/>
      <c r="GC182" s="80"/>
      <c r="GD182" s="80"/>
      <c r="GE182" s="80"/>
      <c r="GF182" s="80"/>
      <c r="GG182" s="80"/>
      <c r="GH182" s="80"/>
      <c r="GI182" s="80"/>
      <c r="GJ182" s="80"/>
      <c r="GK182" s="80"/>
      <c r="GL182" s="80"/>
      <c r="GM182" s="80"/>
      <c r="GN182" s="80"/>
      <c r="GO182" s="80"/>
      <c r="GP182" s="80"/>
      <c r="GQ182" s="80"/>
      <c r="GR182" s="80"/>
      <c r="GS182" s="80"/>
      <c r="GT182" s="80"/>
      <c r="GU182" s="80"/>
      <c r="GV182" s="80"/>
      <c r="GW182" s="80"/>
      <c r="GX182" s="80"/>
      <c r="GY182" s="80"/>
      <c r="GZ182" s="80"/>
      <c r="HA182" s="80"/>
      <c r="HB182" s="80"/>
      <c r="HC182" s="80"/>
      <c r="HD182" s="80"/>
      <c r="HE182" s="80"/>
      <c r="HF182" s="80"/>
      <c r="HG182" s="80"/>
      <c r="HH182" s="80"/>
      <c r="HI182" s="80"/>
      <c r="HJ182" s="80"/>
      <c r="HK182" s="80"/>
      <c r="HL182" s="80"/>
    </row>
    <row r="183" spans="1:220" s="4" customFormat="1" ht="12.75">
      <c r="A183" s="49">
        <v>32</v>
      </c>
      <c r="B183" s="50" t="s">
        <v>12</v>
      </c>
      <c r="C183" s="57">
        <f>SUM(D183:K183)</f>
        <v>42188.9</v>
      </c>
      <c r="D183" s="57">
        <f aca="true" t="shared" si="25" ref="D183:K183">SUM(D184:D210)</f>
        <v>20100</v>
      </c>
      <c r="E183" s="57">
        <f t="shared" si="25"/>
        <v>0</v>
      </c>
      <c r="F183" s="57">
        <f t="shared" si="25"/>
        <v>0</v>
      </c>
      <c r="G183" s="57">
        <f t="shared" si="25"/>
        <v>22088.9</v>
      </c>
      <c r="H183" s="57">
        <f t="shared" si="25"/>
        <v>0</v>
      </c>
      <c r="I183" s="57">
        <f t="shared" si="25"/>
        <v>0</v>
      </c>
      <c r="J183" s="57">
        <f t="shared" si="25"/>
        <v>0</v>
      </c>
      <c r="K183" s="57">
        <f t="shared" si="25"/>
        <v>0</v>
      </c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  <c r="FH183" s="80"/>
      <c r="FI183" s="80"/>
      <c r="FJ183" s="80"/>
      <c r="FK183" s="80"/>
      <c r="FL183" s="80"/>
      <c r="FM183" s="80"/>
      <c r="FN183" s="80"/>
      <c r="FO183" s="80"/>
      <c r="FP183" s="80"/>
      <c r="FQ183" s="80"/>
      <c r="FR183" s="80"/>
      <c r="FS183" s="80"/>
      <c r="FT183" s="80"/>
      <c r="FU183" s="80"/>
      <c r="FV183" s="80"/>
      <c r="FW183" s="80"/>
      <c r="FX183" s="80"/>
      <c r="FY183" s="80"/>
      <c r="FZ183" s="80"/>
      <c r="GA183" s="80"/>
      <c r="GB183" s="80"/>
      <c r="GC183" s="80"/>
      <c r="GD183" s="80"/>
      <c r="GE183" s="80"/>
      <c r="GF183" s="80"/>
      <c r="GG183" s="80"/>
      <c r="GH183" s="80"/>
      <c r="GI183" s="80"/>
      <c r="GJ183" s="80"/>
      <c r="GK183" s="80"/>
      <c r="GL183" s="80"/>
      <c r="GM183" s="80"/>
      <c r="GN183" s="80"/>
      <c r="GO183" s="80"/>
      <c r="GP183" s="80"/>
      <c r="GQ183" s="80"/>
      <c r="GR183" s="80"/>
      <c r="GS183" s="80"/>
      <c r="GT183" s="80"/>
      <c r="GU183" s="80"/>
      <c r="GV183" s="80"/>
      <c r="GW183" s="80"/>
      <c r="GX183" s="80"/>
      <c r="GY183" s="80"/>
      <c r="GZ183" s="80"/>
      <c r="HA183" s="80"/>
      <c r="HB183" s="80"/>
      <c r="HC183" s="80"/>
      <c r="HD183" s="80"/>
      <c r="HE183" s="80"/>
      <c r="HF183" s="80"/>
      <c r="HG183" s="80"/>
      <c r="HH183" s="80"/>
      <c r="HI183" s="80"/>
      <c r="HJ183" s="80"/>
      <c r="HK183" s="80"/>
      <c r="HL183" s="80"/>
    </row>
    <row r="184" spans="1:220" s="4" customFormat="1" ht="12.75">
      <c r="A184" s="48">
        <v>3211</v>
      </c>
      <c r="B184" s="46" t="s">
        <v>32</v>
      </c>
      <c r="C184" s="56">
        <f aca="true" t="shared" si="26" ref="C184:C226">SUM(D184:K184)</f>
        <v>1500</v>
      </c>
      <c r="D184" s="56">
        <v>0</v>
      </c>
      <c r="E184" s="56"/>
      <c r="F184" s="56"/>
      <c r="G184" s="56">
        <v>1500</v>
      </c>
      <c r="H184" s="57"/>
      <c r="I184" s="56"/>
      <c r="J184" s="56"/>
      <c r="K184" s="56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  <c r="FL184" s="80"/>
      <c r="FM184" s="80"/>
      <c r="FN184" s="80"/>
      <c r="FO184" s="80"/>
      <c r="FP184" s="80"/>
      <c r="FQ184" s="80"/>
      <c r="FR184" s="80"/>
      <c r="FS184" s="80"/>
      <c r="FT184" s="80"/>
      <c r="FU184" s="80"/>
      <c r="FV184" s="80"/>
      <c r="FW184" s="80"/>
      <c r="FX184" s="80"/>
      <c r="FY184" s="80"/>
      <c r="FZ184" s="80"/>
      <c r="GA184" s="80"/>
      <c r="GB184" s="80"/>
      <c r="GC184" s="80"/>
      <c r="GD184" s="80"/>
      <c r="GE184" s="80"/>
      <c r="GF184" s="80"/>
      <c r="GG184" s="80"/>
      <c r="GH184" s="80"/>
      <c r="GI184" s="80"/>
      <c r="GJ184" s="80"/>
      <c r="GK184" s="80"/>
      <c r="GL184" s="80"/>
      <c r="GM184" s="80"/>
      <c r="GN184" s="80"/>
      <c r="GO184" s="80"/>
      <c r="GP184" s="80"/>
      <c r="GQ184" s="80"/>
      <c r="GR184" s="80"/>
      <c r="GS184" s="80"/>
      <c r="GT184" s="80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0"/>
      <c r="HL184" s="80"/>
    </row>
    <row r="185" spans="1:220" s="4" customFormat="1" ht="24">
      <c r="A185" s="48">
        <v>3212</v>
      </c>
      <c r="B185" s="46" t="s">
        <v>33</v>
      </c>
      <c r="C185" s="56">
        <f t="shared" si="26"/>
        <v>0</v>
      </c>
      <c r="D185" s="56"/>
      <c r="E185" s="56"/>
      <c r="F185" s="56"/>
      <c r="G185" s="56"/>
      <c r="H185" s="57"/>
      <c r="I185" s="56"/>
      <c r="J185" s="56"/>
      <c r="K185" s="56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0"/>
      <c r="DH185" s="80"/>
      <c r="DI185" s="80"/>
      <c r="DJ185" s="80"/>
      <c r="DK185" s="80"/>
      <c r="DL185" s="80"/>
      <c r="DM185" s="80"/>
      <c r="DN185" s="80"/>
      <c r="DO185" s="80"/>
      <c r="DP185" s="80"/>
      <c r="DQ185" s="80"/>
      <c r="DR185" s="80"/>
      <c r="DS185" s="80"/>
      <c r="DT185" s="80"/>
      <c r="DU185" s="80"/>
      <c r="DV185" s="80"/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  <c r="FF185" s="80"/>
      <c r="FG185" s="80"/>
      <c r="FH185" s="80"/>
      <c r="FI185" s="80"/>
      <c r="FJ185" s="80"/>
      <c r="FK185" s="80"/>
      <c r="FL185" s="80"/>
      <c r="FM185" s="80"/>
      <c r="FN185" s="80"/>
      <c r="FO185" s="80"/>
      <c r="FP185" s="80"/>
      <c r="FQ185" s="80"/>
      <c r="FR185" s="80"/>
      <c r="FS185" s="80"/>
      <c r="FT185" s="80"/>
      <c r="FU185" s="80"/>
      <c r="FV185" s="80"/>
      <c r="FW185" s="80"/>
      <c r="FX185" s="80"/>
      <c r="FY185" s="80"/>
      <c r="FZ185" s="80"/>
      <c r="GA185" s="80"/>
      <c r="GB185" s="80"/>
      <c r="GC185" s="80"/>
      <c r="GD185" s="80"/>
      <c r="GE185" s="80"/>
      <c r="GF185" s="80"/>
      <c r="GG185" s="80"/>
      <c r="GH185" s="80"/>
      <c r="GI185" s="80"/>
      <c r="GJ185" s="80"/>
      <c r="GK185" s="80"/>
      <c r="GL185" s="80"/>
      <c r="GM185" s="80"/>
      <c r="GN185" s="80"/>
      <c r="GO185" s="80"/>
      <c r="GP185" s="80"/>
      <c r="GQ185" s="80"/>
      <c r="GR185" s="80"/>
      <c r="GS185" s="80"/>
      <c r="GT185" s="80"/>
      <c r="GU185" s="80"/>
      <c r="GV185" s="80"/>
      <c r="GW185" s="80"/>
      <c r="GX185" s="80"/>
      <c r="GY185" s="80"/>
      <c r="GZ185" s="80"/>
      <c r="HA185" s="80"/>
      <c r="HB185" s="80"/>
      <c r="HC185" s="80"/>
      <c r="HD185" s="80"/>
      <c r="HE185" s="80"/>
      <c r="HF185" s="80"/>
      <c r="HG185" s="80"/>
      <c r="HH185" s="80"/>
      <c r="HI185" s="80"/>
      <c r="HJ185" s="80"/>
      <c r="HK185" s="80"/>
      <c r="HL185" s="80"/>
    </row>
    <row r="186" spans="1:220" s="4" customFormat="1" ht="12.75">
      <c r="A186" s="48">
        <v>3213</v>
      </c>
      <c r="B186" s="46" t="s">
        <v>34</v>
      </c>
      <c r="C186" s="56">
        <f t="shared" si="26"/>
        <v>0</v>
      </c>
      <c r="D186" s="56"/>
      <c r="E186" s="56"/>
      <c r="F186" s="56"/>
      <c r="G186" s="56"/>
      <c r="H186" s="57"/>
      <c r="I186" s="56"/>
      <c r="J186" s="56"/>
      <c r="K186" s="56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</row>
    <row r="187" spans="1:220" s="4" customFormat="1" ht="12.75">
      <c r="A187" s="48">
        <v>3214</v>
      </c>
      <c r="B187" s="46" t="s">
        <v>35</v>
      </c>
      <c r="C187" s="56">
        <f t="shared" si="26"/>
        <v>2000</v>
      </c>
      <c r="D187" s="56"/>
      <c r="E187" s="56"/>
      <c r="F187" s="56"/>
      <c r="G187" s="56">
        <v>2000</v>
      </c>
      <c r="H187" s="57"/>
      <c r="I187" s="56"/>
      <c r="J187" s="56"/>
      <c r="K187" s="56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  <c r="FK187" s="80"/>
      <c r="FL187" s="80"/>
      <c r="FM187" s="80"/>
      <c r="FN187" s="80"/>
      <c r="FO187" s="80"/>
      <c r="FP187" s="80"/>
      <c r="FQ187" s="80"/>
      <c r="FR187" s="80"/>
      <c r="FS187" s="80"/>
      <c r="FT187" s="80"/>
      <c r="FU187" s="80"/>
      <c r="FV187" s="80"/>
      <c r="FW187" s="80"/>
      <c r="FX187" s="80"/>
      <c r="FY187" s="80"/>
      <c r="FZ187" s="80"/>
      <c r="GA187" s="80"/>
      <c r="GB187" s="80"/>
      <c r="GC187" s="80"/>
      <c r="GD187" s="80"/>
      <c r="GE187" s="80"/>
      <c r="GF187" s="80"/>
      <c r="GG187" s="80"/>
      <c r="GH187" s="80"/>
      <c r="GI187" s="80"/>
      <c r="GJ187" s="80"/>
      <c r="GK187" s="80"/>
      <c r="GL187" s="8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</row>
    <row r="188" spans="1:220" s="4" customFormat="1" ht="24">
      <c r="A188" s="48">
        <v>3221</v>
      </c>
      <c r="B188" s="46" t="s">
        <v>36</v>
      </c>
      <c r="C188" s="56">
        <f t="shared" si="26"/>
        <v>398.13</v>
      </c>
      <c r="D188" s="56">
        <v>398.13</v>
      </c>
      <c r="E188" s="56"/>
      <c r="F188" s="56"/>
      <c r="G188" s="56">
        <v>0</v>
      </c>
      <c r="H188" s="57"/>
      <c r="I188" s="56"/>
      <c r="J188" s="56"/>
      <c r="K188" s="56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  <c r="FK188" s="80"/>
      <c r="FL188" s="80"/>
      <c r="FM188" s="80"/>
      <c r="FN188" s="80"/>
      <c r="FO188" s="80"/>
      <c r="FP188" s="80"/>
      <c r="FQ188" s="80"/>
      <c r="FR188" s="80"/>
      <c r="FS188" s="80"/>
      <c r="FT188" s="80"/>
      <c r="FU188" s="80"/>
      <c r="FV188" s="80"/>
      <c r="FW188" s="80"/>
      <c r="FX188" s="80"/>
      <c r="FY188" s="80"/>
      <c r="FZ188" s="80"/>
      <c r="GA188" s="80"/>
      <c r="GB188" s="80"/>
      <c r="GC188" s="80"/>
      <c r="GD188" s="80"/>
      <c r="GE188" s="80"/>
      <c r="GF188" s="80"/>
      <c r="GG188" s="80"/>
      <c r="GH188" s="80"/>
      <c r="GI188" s="80"/>
      <c r="GJ188" s="80"/>
      <c r="GK188" s="80"/>
      <c r="GL188" s="80"/>
      <c r="GM188" s="80"/>
      <c r="GN188" s="80"/>
      <c r="GO188" s="80"/>
      <c r="GP188" s="80"/>
      <c r="GQ188" s="80"/>
      <c r="GR188" s="80"/>
      <c r="GS188" s="80"/>
      <c r="GT188" s="80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0"/>
      <c r="HL188" s="80"/>
    </row>
    <row r="189" spans="1:11" ht="12.75">
      <c r="A189" s="48">
        <v>3222</v>
      </c>
      <c r="B189" s="46" t="s">
        <v>37</v>
      </c>
      <c r="C189" s="56">
        <f t="shared" si="26"/>
        <v>0</v>
      </c>
      <c r="D189" s="56"/>
      <c r="E189" s="56"/>
      <c r="F189" s="56"/>
      <c r="G189" s="56"/>
      <c r="H189" s="57"/>
      <c r="I189" s="56"/>
      <c r="J189" s="56"/>
      <c r="K189" s="56"/>
    </row>
    <row r="190" spans="1:11" ht="12.75">
      <c r="A190" s="48">
        <v>3223</v>
      </c>
      <c r="B190" s="46" t="s">
        <v>38</v>
      </c>
      <c r="C190" s="56">
        <f t="shared" si="26"/>
        <v>0</v>
      </c>
      <c r="D190" s="56"/>
      <c r="E190" s="56"/>
      <c r="F190" s="56"/>
      <c r="G190" s="56"/>
      <c r="H190" s="57"/>
      <c r="I190" s="56"/>
      <c r="J190" s="56"/>
      <c r="K190" s="56"/>
    </row>
    <row r="191" spans="1:11" ht="24">
      <c r="A191" s="48">
        <v>3224</v>
      </c>
      <c r="B191" s="46" t="s">
        <v>39</v>
      </c>
      <c r="C191" s="56">
        <f t="shared" si="26"/>
        <v>0</v>
      </c>
      <c r="D191" s="56"/>
      <c r="E191" s="56">
        <v>0</v>
      </c>
      <c r="F191" s="56"/>
      <c r="G191" s="56"/>
      <c r="H191" s="57"/>
      <c r="I191" s="56"/>
      <c r="J191" s="56"/>
      <c r="K191" s="56"/>
    </row>
    <row r="192" spans="1:220" s="4" customFormat="1" ht="12.75">
      <c r="A192" s="48">
        <v>3225</v>
      </c>
      <c r="B192" s="46" t="s">
        <v>40</v>
      </c>
      <c r="C192" s="54">
        <f t="shared" si="26"/>
        <v>6104.9</v>
      </c>
      <c r="D192" s="54"/>
      <c r="E192" s="54">
        <v>0</v>
      </c>
      <c r="F192" s="54"/>
      <c r="G192" s="54">
        <v>6104.9</v>
      </c>
      <c r="H192" s="55"/>
      <c r="I192" s="54"/>
      <c r="J192" s="54"/>
      <c r="K192" s="54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</row>
    <row r="193" spans="1:220" s="4" customFormat="1" ht="12.75">
      <c r="A193" s="48">
        <v>3226</v>
      </c>
      <c r="B193" s="46" t="s">
        <v>75</v>
      </c>
      <c r="C193" s="54">
        <f t="shared" si="26"/>
        <v>0</v>
      </c>
      <c r="D193" s="54"/>
      <c r="E193" s="54"/>
      <c r="F193" s="54"/>
      <c r="G193" s="54"/>
      <c r="H193" s="55"/>
      <c r="I193" s="54"/>
      <c r="J193" s="54"/>
      <c r="K193" s="54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</row>
    <row r="194" spans="1:220" s="4" customFormat="1" ht="12.75">
      <c r="A194" s="48">
        <v>3227</v>
      </c>
      <c r="B194" s="46" t="s">
        <v>41</v>
      </c>
      <c r="C194" s="54">
        <f t="shared" si="26"/>
        <v>2200</v>
      </c>
      <c r="D194" s="54"/>
      <c r="E194" s="54"/>
      <c r="F194" s="54"/>
      <c r="G194" s="54">
        <v>2200</v>
      </c>
      <c r="H194" s="55"/>
      <c r="I194" s="54"/>
      <c r="J194" s="54"/>
      <c r="K194" s="54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</row>
    <row r="195" spans="1:220" s="4" customFormat="1" ht="12.75">
      <c r="A195" s="48">
        <v>3231</v>
      </c>
      <c r="B195" s="46" t="s">
        <v>42</v>
      </c>
      <c r="C195" s="56">
        <f t="shared" si="26"/>
        <v>0</v>
      </c>
      <c r="D195" s="56">
        <v>0</v>
      </c>
      <c r="E195" s="56">
        <v>0</v>
      </c>
      <c r="F195" s="56"/>
      <c r="G195" s="56">
        <v>0</v>
      </c>
      <c r="H195" s="57"/>
      <c r="I195" s="56"/>
      <c r="J195" s="56"/>
      <c r="K195" s="56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</row>
    <row r="196" spans="1:220" s="4" customFormat="1" ht="24">
      <c r="A196" s="48">
        <v>3232</v>
      </c>
      <c r="B196" s="46" t="s">
        <v>43</v>
      </c>
      <c r="C196" s="56">
        <f t="shared" si="26"/>
        <v>0</v>
      </c>
      <c r="D196" s="56"/>
      <c r="E196" s="56">
        <v>0</v>
      </c>
      <c r="F196" s="56"/>
      <c r="G196" s="56"/>
      <c r="H196" s="57"/>
      <c r="I196" s="56"/>
      <c r="J196" s="56"/>
      <c r="K196" s="56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  <c r="FH196" s="80"/>
      <c r="FI196" s="80"/>
      <c r="FJ196" s="80"/>
      <c r="FK196" s="80"/>
      <c r="FL196" s="80"/>
      <c r="FM196" s="80"/>
      <c r="FN196" s="80"/>
      <c r="FO196" s="80"/>
      <c r="FP196" s="80"/>
      <c r="FQ196" s="80"/>
      <c r="FR196" s="80"/>
      <c r="FS196" s="80"/>
      <c r="FT196" s="80"/>
      <c r="FU196" s="80"/>
      <c r="FV196" s="80"/>
      <c r="FW196" s="80"/>
      <c r="FX196" s="80"/>
      <c r="FY196" s="80"/>
      <c r="FZ196" s="80"/>
      <c r="GA196" s="80"/>
      <c r="GB196" s="80"/>
      <c r="GC196" s="80"/>
      <c r="GD196" s="80"/>
      <c r="GE196" s="80"/>
      <c r="GF196" s="80"/>
      <c r="GG196" s="80"/>
      <c r="GH196" s="80"/>
      <c r="GI196" s="80"/>
      <c r="GJ196" s="80"/>
      <c r="GK196" s="80"/>
      <c r="GL196" s="80"/>
      <c r="GM196" s="80"/>
      <c r="GN196" s="80"/>
      <c r="GO196" s="80"/>
      <c r="GP196" s="80"/>
      <c r="GQ196" s="80"/>
      <c r="GR196" s="80"/>
      <c r="GS196" s="80"/>
      <c r="GT196" s="80"/>
      <c r="GU196" s="80"/>
      <c r="GV196" s="80"/>
      <c r="GW196" s="80"/>
      <c r="GX196" s="80"/>
      <c r="GY196" s="80"/>
      <c r="GZ196" s="80"/>
      <c r="HA196" s="80"/>
      <c r="HB196" s="80"/>
      <c r="HC196" s="80"/>
      <c r="HD196" s="80"/>
      <c r="HE196" s="80"/>
      <c r="HF196" s="80"/>
      <c r="HG196" s="80"/>
      <c r="HH196" s="80"/>
      <c r="HI196" s="80"/>
      <c r="HJ196" s="80"/>
      <c r="HK196" s="80"/>
      <c r="HL196" s="80"/>
    </row>
    <row r="197" spans="1:220" s="4" customFormat="1" ht="12.75">
      <c r="A197" s="48">
        <v>3233</v>
      </c>
      <c r="B197" s="46" t="s">
        <v>44</v>
      </c>
      <c r="C197" s="56">
        <f t="shared" si="26"/>
        <v>0</v>
      </c>
      <c r="D197" s="56"/>
      <c r="E197" s="56"/>
      <c r="F197" s="56"/>
      <c r="G197" s="56"/>
      <c r="H197" s="57"/>
      <c r="I197" s="56"/>
      <c r="J197" s="56"/>
      <c r="K197" s="56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0"/>
      <c r="DH197" s="80"/>
      <c r="DI197" s="80"/>
      <c r="DJ197" s="80"/>
      <c r="DK197" s="80"/>
      <c r="DL197" s="80"/>
      <c r="DM197" s="80"/>
      <c r="DN197" s="80"/>
      <c r="DO197" s="80"/>
      <c r="DP197" s="80"/>
      <c r="DQ197" s="80"/>
      <c r="DR197" s="80"/>
      <c r="DS197" s="80"/>
      <c r="DT197" s="80"/>
      <c r="DU197" s="80"/>
      <c r="DV197" s="80"/>
      <c r="DW197" s="80"/>
      <c r="DX197" s="80"/>
      <c r="DY197" s="80"/>
      <c r="DZ197" s="80"/>
      <c r="EA197" s="80"/>
      <c r="EB197" s="80"/>
      <c r="EC197" s="80"/>
      <c r="ED197" s="80"/>
      <c r="EE197" s="80"/>
      <c r="EF197" s="80"/>
      <c r="EG197" s="80"/>
      <c r="EH197" s="80"/>
      <c r="EI197" s="80"/>
      <c r="EJ197" s="80"/>
      <c r="EK197" s="80"/>
      <c r="EL197" s="80"/>
      <c r="EM197" s="80"/>
      <c r="EN197" s="80"/>
      <c r="EO197" s="80"/>
      <c r="EP197" s="80"/>
      <c r="EQ197" s="80"/>
      <c r="ER197" s="80"/>
      <c r="ES197" s="80"/>
      <c r="ET197" s="80"/>
      <c r="EU197" s="80"/>
      <c r="EV197" s="80"/>
      <c r="EW197" s="80"/>
      <c r="EX197" s="80"/>
      <c r="EY197" s="80"/>
      <c r="EZ197" s="80"/>
      <c r="FA197" s="80"/>
      <c r="FB197" s="80"/>
      <c r="FC197" s="80"/>
      <c r="FD197" s="80"/>
      <c r="FE197" s="80"/>
      <c r="FF197" s="80"/>
      <c r="FG197" s="80"/>
      <c r="FH197" s="80"/>
      <c r="FI197" s="80"/>
      <c r="FJ197" s="80"/>
      <c r="FK197" s="80"/>
      <c r="FL197" s="80"/>
      <c r="FM197" s="80"/>
      <c r="FN197" s="80"/>
      <c r="FO197" s="80"/>
      <c r="FP197" s="80"/>
      <c r="FQ197" s="80"/>
      <c r="FR197" s="80"/>
      <c r="FS197" s="80"/>
      <c r="FT197" s="80"/>
      <c r="FU197" s="80"/>
      <c r="FV197" s="80"/>
      <c r="FW197" s="80"/>
      <c r="FX197" s="80"/>
      <c r="FY197" s="80"/>
      <c r="FZ197" s="80"/>
      <c r="GA197" s="80"/>
      <c r="GB197" s="80"/>
      <c r="GC197" s="80"/>
      <c r="GD197" s="80"/>
      <c r="GE197" s="80"/>
      <c r="GF197" s="80"/>
      <c r="GG197" s="80"/>
      <c r="GH197" s="80"/>
      <c r="GI197" s="80"/>
      <c r="GJ197" s="80"/>
      <c r="GK197" s="80"/>
      <c r="GL197" s="80"/>
      <c r="GM197" s="80"/>
      <c r="GN197" s="80"/>
      <c r="GO197" s="80"/>
      <c r="GP197" s="80"/>
      <c r="GQ197" s="80"/>
      <c r="GR197" s="80"/>
      <c r="GS197" s="80"/>
      <c r="GT197" s="80"/>
      <c r="GU197" s="80"/>
      <c r="GV197" s="80"/>
      <c r="GW197" s="80"/>
      <c r="GX197" s="80"/>
      <c r="GY197" s="80"/>
      <c r="GZ197" s="80"/>
      <c r="HA197" s="80"/>
      <c r="HB197" s="80"/>
      <c r="HC197" s="80"/>
      <c r="HD197" s="80"/>
      <c r="HE197" s="80"/>
      <c r="HF197" s="80"/>
      <c r="HG197" s="80"/>
      <c r="HH197" s="80"/>
      <c r="HI197" s="80"/>
      <c r="HJ197" s="80"/>
      <c r="HK197" s="80"/>
      <c r="HL197" s="80"/>
    </row>
    <row r="198" spans="1:220" s="4" customFormat="1" ht="12.75">
      <c r="A198" s="48">
        <v>3234</v>
      </c>
      <c r="B198" s="46" t="s">
        <v>45</v>
      </c>
      <c r="C198" s="56">
        <f t="shared" si="26"/>
        <v>0</v>
      </c>
      <c r="D198" s="56"/>
      <c r="E198" s="56"/>
      <c r="F198" s="56"/>
      <c r="G198" s="56"/>
      <c r="H198" s="57"/>
      <c r="I198" s="56"/>
      <c r="J198" s="56"/>
      <c r="K198" s="56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</row>
    <row r="199" spans="1:220" s="4" customFormat="1" ht="12.75">
      <c r="A199" s="48">
        <v>3235</v>
      </c>
      <c r="B199" s="46" t="s">
        <v>46</v>
      </c>
      <c r="C199" s="56">
        <f t="shared" si="26"/>
        <v>0</v>
      </c>
      <c r="D199" s="56"/>
      <c r="E199" s="56"/>
      <c r="F199" s="56"/>
      <c r="G199" s="56"/>
      <c r="H199" s="57"/>
      <c r="I199" s="56"/>
      <c r="J199" s="56"/>
      <c r="K199" s="56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  <c r="DT199" s="80"/>
      <c r="DU199" s="80"/>
      <c r="DV199" s="80"/>
      <c r="DW199" s="80"/>
      <c r="DX199" s="80"/>
      <c r="DY199" s="80"/>
      <c r="DZ199" s="80"/>
      <c r="EA199" s="80"/>
      <c r="EB199" s="80"/>
      <c r="EC199" s="80"/>
      <c r="ED199" s="80"/>
      <c r="EE199" s="80"/>
      <c r="EF199" s="80"/>
      <c r="EG199" s="80"/>
      <c r="EH199" s="80"/>
      <c r="EI199" s="80"/>
      <c r="EJ199" s="80"/>
      <c r="EK199" s="80"/>
      <c r="EL199" s="80"/>
      <c r="EM199" s="80"/>
      <c r="EN199" s="80"/>
      <c r="EO199" s="80"/>
      <c r="EP199" s="80"/>
      <c r="EQ199" s="80"/>
      <c r="ER199" s="80"/>
      <c r="ES199" s="80"/>
      <c r="ET199" s="80"/>
      <c r="EU199" s="80"/>
      <c r="EV199" s="80"/>
      <c r="EW199" s="80"/>
      <c r="EX199" s="80"/>
      <c r="EY199" s="80"/>
      <c r="EZ199" s="80"/>
      <c r="FA199" s="80"/>
      <c r="FB199" s="80"/>
      <c r="FC199" s="80"/>
      <c r="FD199" s="80"/>
      <c r="FE199" s="80"/>
      <c r="FF199" s="80"/>
      <c r="FG199" s="80"/>
      <c r="FH199" s="80"/>
      <c r="FI199" s="80"/>
      <c r="FJ199" s="80"/>
      <c r="FK199" s="80"/>
      <c r="FL199" s="80"/>
      <c r="FM199" s="80"/>
      <c r="FN199" s="80"/>
      <c r="FO199" s="80"/>
      <c r="FP199" s="80"/>
      <c r="FQ199" s="80"/>
      <c r="FR199" s="80"/>
      <c r="FS199" s="80"/>
      <c r="FT199" s="80"/>
      <c r="FU199" s="80"/>
      <c r="FV199" s="80"/>
      <c r="FW199" s="80"/>
      <c r="FX199" s="80"/>
      <c r="FY199" s="80"/>
      <c r="FZ199" s="80"/>
      <c r="GA199" s="80"/>
      <c r="GB199" s="80"/>
      <c r="GC199" s="80"/>
      <c r="GD199" s="80"/>
      <c r="GE199" s="80"/>
      <c r="GF199" s="80"/>
      <c r="GG199" s="80"/>
      <c r="GH199" s="80"/>
      <c r="GI199" s="80"/>
      <c r="GJ199" s="80"/>
      <c r="GK199" s="80"/>
      <c r="GL199" s="80"/>
      <c r="GM199" s="80"/>
      <c r="GN199" s="80"/>
      <c r="GO199" s="80"/>
      <c r="GP199" s="80"/>
      <c r="GQ199" s="80"/>
      <c r="GR199" s="80"/>
      <c r="GS199" s="80"/>
      <c r="GT199" s="80"/>
      <c r="GU199" s="80"/>
      <c r="GV199" s="80"/>
      <c r="GW199" s="80"/>
      <c r="GX199" s="80"/>
      <c r="GY199" s="80"/>
      <c r="GZ199" s="80"/>
      <c r="HA199" s="80"/>
      <c r="HB199" s="80"/>
      <c r="HC199" s="80"/>
      <c r="HD199" s="80"/>
      <c r="HE199" s="80"/>
      <c r="HF199" s="80"/>
      <c r="HG199" s="80"/>
      <c r="HH199" s="80"/>
      <c r="HI199" s="80"/>
      <c r="HJ199" s="80"/>
      <c r="HK199" s="80"/>
      <c r="HL199" s="80"/>
    </row>
    <row r="200" spans="1:11" ht="12.75">
      <c r="A200" s="48">
        <v>3236</v>
      </c>
      <c r="B200" s="46" t="s">
        <v>47</v>
      </c>
      <c r="C200" s="56">
        <f t="shared" si="26"/>
        <v>0</v>
      </c>
      <c r="D200" s="56"/>
      <c r="E200" s="56"/>
      <c r="F200" s="56"/>
      <c r="G200" s="56"/>
      <c r="H200" s="57"/>
      <c r="I200" s="56"/>
      <c r="J200" s="56"/>
      <c r="K200" s="56"/>
    </row>
    <row r="201" spans="1:220" s="4" customFormat="1" ht="12.75">
      <c r="A201" s="48">
        <v>3237</v>
      </c>
      <c r="B201" s="46" t="s">
        <v>48</v>
      </c>
      <c r="C201" s="56">
        <f t="shared" si="26"/>
        <v>17601.87</v>
      </c>
      <c r="D201" s="56">
        <v>17601.87</v>
      </c>
      <c r="E201" s="56"/>
      <c r="F201" s="56"/>
      <c r="G201" s="56"/>
      <c r="H201" s="57"/>
      <c r="I201" s="56"/>
      <c r="J201" s="56"/>
      <c r="K201" s="56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</row>
    <row r="202" spans="1:220" s="4" customFormat="1" ht="12.75">
      <c r="A202" s="48">
        <v>3238</v>
      </c>
      <c r="B202" s="46" t="s">
        <v>49</v>
      </c>
      <c r="C202" s="56">
        <f t="shared" si="26"/>
        <v>0</v>
      </c>
      <c r="D202" s="56"/>
      <c r="E202" s="56"/>
      <c r="F202" s="56"/>
      <c r="G202" s="56"/>
      <c r="H202" s="57"/>
      <c r="I202" s="56"/>
      <c r="J202" s="56"/>
      <c r="K202" s="56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</row>
    <row r="203" spans="1:220" s="4" customFormat="1" ht="12.75">
      <c r="A203" s="48">
        <v>3239</v>
      </c>
      <c r="B203" s="46" t="s">
        <v>50</v>
      </c>
      <c r="C203" s="54">
        <f t="shared" si="26"/>
        <v>0</v>
      </c>
      <c r="D203" s="54">
        <v>0</v>
      </c>
      <c r="E203" s="54"/>
      <c r="F203" s="54"/>
      <c r="G203" s="54"/>
      <c r="H203" s="55"/>
      <c r="I203" s="54"/>
      <c r="J203" s="54"/>
      <c r="K203" s="54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</row>
    <row r="204" spans="1:220" s="4" customFormat="1" ht="24">
      <c r="A204" s="48">
        <v>3241</v>
      </c>
      <c r="B204" s="46" t="s">
        <v>51</v>
      </c>
      <c r="C204" s="56">
        <f t="shared" si="26"/>
        <v>6975</v>
      </c>
      <c r="D204" s="56">
        <v>2100</v>
      </c>
      <c r="E204" s="56"/>
      <c r="F204" s="56"/>
      <c r="G204" s="56">
        <v>4875</v>
      </c>
      <c r="H204" s="57"/>
      <c r="I204" s="56"/>
      <c r="J204" s="56"/>
      <c r="K204" s="56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0"/>
      <c r="DH204" s="80"/>
      <c r="DI204" s="80"/>
      <c r="DJ204" s="80"/>
      <c r="DK204" s="80"/>
      <c r="DL204" s="80"/>
      <c r="DM204" s="80"/>
      <c r="DN204" s="80"/>
      <c r="DO204" s="80"/>
      <c r="DP204" s="80"/>
      <c r="DQ204" s="80"/>
      <c r="DR204" s="80"/>
      <c r="DS204" s="80"/>
      <c r="DT204" s="80"/>
      <c r="DU204" s="80"/>
      <c r="DV204" s="80"/>
      <c r="DW204" s="80"/>
      <c r="DX204" s="80"/>
      <c r="DY204" s="80"/>
      <c r="DZ204" s="80"/>
      <c r="EA204" s="80"/>
      <c r="EB204" s="80"/>
      <c r="EC204" s="80"/>
      <c r="ED204" s="80"/>
      <c r="EE204" s="80"/>
      <c r="EF204" s="80"/>
      <c r="EG204" s="80"/>
      <c r="EH204" s="80"/>
      <c r="EI204" s="80"/>
      <c r="EJ204" s="80"/>
      <c r="EK204" s="80"/>
      <c r="EL204" s="80"/>
      <c r="EM204" s="80"/>
      <c r="EN204" s="80"/>
      <c r="EO204" s="80"/>
      <c r="EP204" s="80"/>
      <c r="EQ204" s="80"/>
      <c r="ER204" s="80"/>
      <c r="ES204" s="80"/>
      <c r="ET204" s="80"/>
      <c r="EU204" s="80"/>
      <c r="EV204" s="80"/>
      <c r="EW204" s="80"/>
      <c r="EX204" s="80"/>
      <c r="EY204" s="80"/>
      <c r="EZ204" s="80"/>
      <c r="FA204" s="80"/>
      <c r="FB204" s="80"/>
      <c r="FC204" s="80"/>
      <c r="FD204" s="80"/>
      <c r="FE204" s="80"/>
      <c r="FF204" s="80"/>
      <c r="FG204" s="80"/>
      <c r="FH204" s="80"/>
      <c r="FI204" s="80"/>
      <c r="FJ204" s="80"/>
      <c r="FK204" s="80"/>
      <c r="FL204" s="80"/>
      <c r="FM204" s="80"/>
      <c r="FN204" s="80"/>
      <c r="FO204" s="80"/>
      <c r="FP204" s="80"/>
      <c r="FQ204" s="80"/>
      <c r="FR204" s="80"/>
      <c r="FS204" s="80"/>
      <c r="FT204" s="80"/>
      <c r="FU204" s="80"/>
      <c r="FV204" s="80"/>
      <c r="FW204" s="80"/>
      <c r="FX204" s="80"/>
      <c r="FY204" s="80"/>
      <c r="FZ204" s="80"/>
      <c r="GA204" s="80"/>
      <c r="GB204" s="80"/>
      <c r="GC204" s="80"/>
      <c r="GD204" s="80"/>
      <c r="GE204" s="80"/>
      <c r="GF204" s="80"/>
      <c r="GG204" s="80"/>
      <c r="GH204" s="80"/>
      <c r="GI204" s="80"/>
      <c r="GJ204" s="80"/>
      <c r="GK204" s="80"/>
      <c r="GL204" s="80"/>
      <c r="GM204" s="80"/>
      <c r="GN204" s="80"/>
      <c r="GO204" s="80"/>
      <c r="GP204" s="80"/>
      <c r="GQ204" s="80"/>
      <c r="GR204" s="80"/>
      <c r="GS204" s="80"/>
      <c r="GT204" s="80"/>
      <c r="GU204" s="80"/>
      <c r="GV204" s="80"/>
      <c r="GW204" s="80"/>
      <c r="GX204" s="80"/>
      <c r="GY204" s="80"/>
      <c r="GZ204" s="80"/>
      <c r="HA204" s="80"/>
      <c r="HB204" s="80"/>
      <c r="HC204" s="80"/>
      <c r="HD204" s="80"/>
      <c r="HE204" s="80"/>
      <c r="HF204" s="80"/>
      <c r="HG204" s="80"/>
      <c r="HH204" s="80"/>
      <c r="HI204" s="80"/>
      <c r="HJ204" s="80"/>
      <c r="HK204" s="80"/>
      <c r="HL204" s="80"/>
    </row>
    <row r="205" spans="1:220" s="4" customFormat="1" ht="12.75">
      <c r="A205" s="48">
        <v>3291</v>
      </c>
      <c r="B205" s="47" t="s">
        <v>52</v>
      </c>
      <c r="C205" s="56">
        <f t="shared" si="26"/>
        <v>0</v>
      </c>
      <c r="D205" s="56"/>
      <c r="E205" s="56"/>
      <c r="F205" s="56"/>
      <c r="G205" s="56"/>
      <c r="H205" s="57"/>
      <c r="I205" s="56"/>
      <c r="J205" s="56"/>
      <c r="K205" s="56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0"/>
      <c r="DH205" s="80"/>
      <c r="DI205" s="80"/>
      <c r="DJ205" s="80"/>
      <c r="DK205" s="80"/>
      <c r="DL205" s="80"/>
      <c r="DM205" s="80"/>
      <c r="DN205" s="80"/>
      <c r="DO205" s="80"/>
      <c r="DP205" s="80"/>
      <c r="DQ205" s="80"/>
      <c r="DR205" s="80"/>
      <c r="DS205" s="80"/>
      <c r="DT205" s="80"/>
      <c r="DU205" s="80"/>
      <c r="DV205" s="80"/>
      <c r="DW205" s="80"/>
      <c r="DX205" s="80"/>
      <c r="DY205" s="80"/>
      <c r="DZ205" s="80"/>
      <c r="EA205" s="80"/>
      <c r="EB205" s="80"/>
      <c r="EC205" s="80"/>
      <c r="ED205" s="80"/>
      <c r="EE205" s="80"/>
      <c r="EF205" s="80"/>
      <c r="EG205" s="80"/>
      <c r="EH205" s="80"/>
      <c r="EI205" s="80"/>
      <c r="EJ205" s="80"/>
      <c r="EK205" s="80"/>
      <c r="EL205" s="80"/>
      <c r="EM205" s="80"/>
      <c r="EN205" s="80"/>
      <c r="EO205" s="80"/>
      <c r="EP205" s="80"/>
      <c r="EQ205" s="80"/>
      <c r="ER205" s="80"/>
      <c r="ES205" s="80"/>
      <c r="ET205" s="80"/>
      <c r="EU205" s="80"/>
      <c r="EV205" s="80"/>
      <c r="EW205" s="80"/>
      <c r="EX205" s="80"/>
      <c r="EY205" s="80"/>
      <c r="EZ205" s="80"/>
      <c r="FA205" s="80"/>
      <c r="FB205" s="80"/>
      <c r="FC205" s="80"/>
      <c r="FD205" s="80"/>
      <c r="FE205" s="80"/>
      <c r="FF205" s="80"/>
      <c r="FG205" s="80"/>
      <c r="FH205" s="80"/>
      <c r="FI205" s="80"/>
      <c r="FJ205" s="80"/>
      <c r="FK205" s="80"/>
      <c r="FL205" s="80"/>
      <c r="FM205" s="80"/>
      <c r="FN205" s="80"/>
      <c r="FO205" s="80"/>
      <c r="FP205" s="80"/>
      <c r="FQ205" s="80"/>
      <c r="FR205" s="80"/>
      <c r="FS205" s="80"/>
      <c r="FT205" s="80"/>
      <c r="FU205" s="80"/>
      <c r="FV205" s="80"/>
      <c r="FW205" s="80"/>
      <c r="FX205" s="80"/>
      <c r="FY205" s="80"/>
      <c r="FZ205" s="80"/>
      <c r="GA205" s="80"/>
      <c r="GB205" s="80"/>
      <c r="GC205" s="80"/>
      <c r="GD205" s="80"/>
      <c r="GE205" s="80"/>
      <c r="GF205" s="80"/>
      <c r="GG205" s="80"/>
      <c r="GH205" s="80"/>
      <c r="GI205" s="80"/>
      <c r="GJ205" s="80"/>
      <c r="GK205" s="80"/>
      <c r="GL205" s="80"/>
      <c r="GM205" s="80"/>
      <c r="GN205" s="80"/>
      <c r="GO205" s="80"/>
      <c r="GP205" s="80"/>
      <c r="GQ205" s="80"/>
      <c r="GR205" s="80"/>
      <c r="GS205" s="80"/>
      <c r="GT205" s="80"/>
      <c r="GU205" s="80"/>
      <c r="GV205" s="80"/>
      <c r="GW205" s="80"/>
      <c r="GX205" s="80"/>
      <c r="GY205" s="80"/>
      <c r="GZ205" s="80"/>
      <c r="HA205" s="80"/>
      <c r="HB205" s="80"/>
      <c r="HC205" s="80"/>
      <c r="HD205" s="80"/>
      <c r="HE205" s="80"/>
      <c r="HF205" s="80"/>
      <c r="HG205" s="80"/>
      <c r="HH205" s="80"/>
      <c r="HI205" s="80"/>
      <c r="HJ205" s="80"/>
      <c r="HK205" s="80"/>
      <c r="HL205" s="80"/>
    </row>
    <row r="206" spans="1:220" s="4" customFormat="1" ht="12.75">
      <c r="A206" s="48">
        <v>3292</v>
      </c>
      <c r="B206" s="46" t="s">
        <v>53</v>
      </c>
      <c r="C206" s="56">
        <f t="shared" si="26"/>
        <v>0</v>
      </c>
      <c r="D206" s="56"/>
      <c r="E206" s="56"/>
      <c r="F206" s="56"/>
      <c r="G206" s="56"/>
      <c r="H206" s="57"/>
      <c r="I206" s="56"/>
      <c r="J206" s="56"/>
      <c r="K206" s="56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0"/>
      <c r="DH206" s="80"/>
      <c r="DI206" s="80"/>
      <c r="DJ206" s="80"/>
      <c r="DK206" s="80"/>
      <c r="DL206" s="80"/>
      <c r="DM206" s="80"/>
      <c r="DN206" s="80"/>
      <c r="DO206" s="80"/>
      <c r="DP206" s="80"/>
      <c r="DQ206" s="80"/>
      <c r="DR206" s="80"/>
      <c r="DS206" s="80"/>
      <c r="DT206" s="80"/>
      <c r="DU206" s="80"/>
      <c r="DV206" s="80"/>
      <c r="DW206" s="80"/>
      <c r="DX206" s="80"/>
      <c r="DY206" s="80"/>
      <c r="DZ206" s="80"/>
      <c r="EA206" s="80"/>
      <c r="EB206" s="80"/>
      <c r="EC206" s="80"/>
      <c r="ED206" s="80"/>
      <c r="EE206" s="80"/>
      <c r="EF206" s="80"/>
      <c r="EG206" s="80"/>
      <c r="EH206" s="80"/>
      <c r="EI206" s="80"/>
      <c r="EJ206" s="80"/>
      <c r="EK206" s="80"/>
      <c r="EL206" s="80"/>
      <c r="EM206" s="80"/>
      <c r="EN206" s="80"/>
      <c r="EO206" s="80"/>
      <c r="EP206" s="80"/>
      <c r="EQ206" s="80"/>
      <c r="ER206" s="80"/>
      <c r="ES206" s="80"/>
      <c r="ET206" s="80"/>
      <c r="EU206" s="80"/>
      <c r="EV206" s="80"/>
      <c r="EW206" s="80"/>
      <c r="EX206" s="80"/>
      <c r="EY206" s="80"/>
      <c r="EZ206" s="80"/>
      <c r="FA206" s="80"/>
      <c r="FB206" s="80"/>
      <c r="FC206" s="80"/>
      <c r="FD206" s="80"/>
      <c r="FE206" s="80"/>
      <c r="FF206" s="80"/>
      <c r="FG206" s="80"/>
      <c r="FH206" s="80"/>
      <c r="FI206" s="80"/>
      <c r="FJ206" s="80"/>
      <c r="FK206" s="80"/>
      <c r="FL206" s="80"/>
      <c r="FM206" s="80"/>
      <c r="FN206" s="80"/>
      <c r="FO206" s="80"/>
      <c r="FP206" s="80"/>
      <c r="FQ206" s="80"/>
      <c r="FR206" s="80"/>
      <c r="FS206" s="80"/>
      <c r="FT206" s="80"/>
      <c r="FU206" s="80"/>
      <c r="FV206" s="80"/>
      <c r="FW206" s="80"/>
      <c r="FX206" s="80"/>
      <c r="FY206" s="80"/>
      <c r="FZ206" s="80"/>
      <c r="GA206" s="80"/>
      <c r="GB206" s="80"/>
      <c r="GC206" s="80"/>
      <c r="GD206" s="80"/>
      <c r="GE206" s="80"/>
      <c r="GF206" s="80"/>
      <c r="GG206" s="80"/>
      <c r="GH206" s="80"/>
      <c r="GI206" s="80"/>
      <c r="GJ206" s="80"/>
      <c r="GK206" s="80"/>
      <c r="GL206" s="80"/>
      <c r="GM206" s="80"/>
      <c r="GN206" s="80"/>
      <c r="GO206" s="80"/>
      <c r="GP206" s="80"/>
      <c r="GQ206" s="80"/>
      <c r="GR206" s="80"/>
      <c r="GS206" s="80"/>
      <c r="GT206" s="80"/>
      <c r="GU206" s="80"/>
      <c r="GV206" s="80"/>
      <c r="GW206" s="80"/>
      <c r="GX206" s="80"/>
      <c r="GY206" s="80"/>
      <c r="GZ206" s="80"/>
      <c r="HA206" s="80"/>
      <c r="HB206" s="80"/>
      <c r="HC206" s="80"/>
      <c r="HD206" s="80"/>
      <c r="HE206" s="80"/>
      <c r="HF206" s="80"/>
      <c r="HG206" s="80"/>
      <c r="HH206" s="80"/>
      <c r="HI206" s="80"/>
      <c r="HJ206" s="80"/>
      <c r="HK206" s="80"/>
      <c r="HL206" s="80"/>
    </row>
    <row r="207" spans="1:220" s="4" customFormat="1" ht="12.75">
      <c r="A207" s="48">
        <v>3293</v>
      </c>
      <c r="B207" s="46" t="s">
        <v>54</v>
      </c>
      <c r="C207" s="56">
        <f t="shared" si="26"/>
        <v>0</v>
      </c>
      <c r="D207" s="56"/>
      <c r="E207" s="56"/>
      <c r="F207" s="56"/>
      <c r="G207" s="56"/>
      <c r="H207" s="57"/>
      <c r="I207" s="56"/>
      <c r="J207" s="56"/>
      <c r="K207" s="56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0"/>
      <c r="DH207" s="80"/>
      <c r="DI207" s="80"/>
      <c r="DJ207" s="80"/>
      <c r="DK207" s="80"/>
      <c r="DL207" s="80"/>
      <c r="DM207" s="80"/>
      <c r="DN207" s="80"/>
      <c r="DO207" s="80"/>
      <c r="DP207" s="80"/>
      <c r="DQ207" s="80"/>
      <c r="DR207" s="80"/>
      <c r="DS207" s="80"/>
      <c r="DT207" s="80"/>
      <c r="DU207" s="80"/>
      <c r="DV207" s="80"/>
      <c r="DW207" s="80"/>
      <c r="DX207" s="80"/>
      <c r="DY207" s="80"/>
      <c r="DZ207" s="80"/>
      <c r="EA207" s="80"/>
      <c r="EB207" s="80"/>
      <c r="EC207" s="80"/>
      <c r="ED207" s="80"/>
      <c r="EE207" s="80"/>
      <c r="EF207" s="80"/>
      <c r="EG207" s="80"/>
      <c r="EH207" s="80"/>
      <c r="EI207" s="80"/>
      <c r="EJ207" s="80"/>
      <c r="EK207" s="80"/>
      <c r="EL207" s="80"/>
      <c r="EM207" s="80"/>
      <c r="EN207" s="80"/>
      <c r="EO207" s="80"/>
      <c r="EP207" s="80"/>
      <c r="EQ207" s="80"/>
      <c r="ER207" s="80"/>
      <c r="ES207" s="80"/>
      <c r="ET207" s="80"/>
      <c r="EU207" s="80"/>
      <c r="EV207" s="80"/>
      <c r="EW207" s="80"/>
      <c r="EX207" s="80"/>
      <c r="EY207" s="80"/>
      <c r="EZ207" s="80"/>
      <c r="FA207" s="80"/>
      <c r="FB207" s="80"/>
      <c r="FC207" s="80"/>
      <c r="FD207" s="80"/>
      <c r="FE207" s="80"/>
      <c r="FF207" s="80"/>
      <c r="FG207" s="80"/>
      <c r="FH207" s="80"/>
      <c r="FI207" s="80"/>
      <c r="FJ207" s="80"/>
      <c r="FK207" s="80"/>
      <c r="FL207" s="80"/>
      <c r="FM207" s="80"/>
      <c r="FN207" s="80"/>
      <c r="FO207" s="80"/>
      <c r="FP207" s="80"/>
      <c r="FQ207" s="80"/>
      <c r="FR207" s="80"/>
      <c r="FS207" s="80"/>
      <c r="FT207" s="80"/>
      <c r="FU207" s="80"/>
      <c r="FV207" s="80"/>
      <c r="FW207" s="80"/>
      <c r="FX207" s="80"/>
      <c r="FY207" s="80"/>
      <c r="FZ207" s="80"/>
      <c r="GA207" s="80"/>
      <c r="GB207" s="80"/>
      <c r="GC207" s="80"/>
      <c r="GD207" s="80"/>
      <c r="GE207" s="80"/>
      <c r="GF207" s="80"/>
      <c r="GG207" s="80"/>
      <c r="GH207" s="80"/>
      <c r="GI207" s="80"/>
      <c r="GJ207" s="80"/>
      <c r="GK207" s="80"/>
      <c r="GL207" s="80"/>
      <c r="GM207" s="80"/>
      <c r="GN207" s="80"/>
      <c r="GO207" s="80"/>
      <c r="GP207" s="80"/>
      <c r="GQ207" s="80"/>
      <c r="GR207" s="80"/>
      <c r="GS207" s="80"/>
      <c r="GT207" s="80"/>
      <c r="GU207" s="80"/>
      <c r="GV207" s="80"/>
      <c r="GW207" s="80"/>
      <c r="GX207" s="80"/>
      <c r="GY207" s="80"/>
      <c r="GZ207" s="80"/>
      <c r="HA207" s="80"/>
      <c r="HB207" s="80"/>
      <c r="HC207" s="80"/>
      <c r="HD207" s="80"/>
      <c r="HE207" s="80"/>
      <c r="HF207" s="80"/>
      <c r="HG207" s="80"/>
      <c r="HH207" s="80"/>
      <c r="HI207" s="80"/>
      <c r="HJ207" s="80"/>
      <c r="HK207" s="80"/>
      <c r="HL207" s="80"/>
    </row>
    <row r="208" spans="1:220" s="51" customFormat="1" ht="12.75">
      <c r="A208" s="48">
        <v>3294</v>
      </c>
      <c r="B208" s="46" t="s">
        <v>76</v>
      </c>
      <c r="C208" s="56">
        <f t="shared" si="26"/>
        <v>0</v>
      </c>
      <c r="D208" s="56"/>
      <c r="E208" s="56"/>
      <c r="F208" s="56"/>
      <c r="G208" s="56"/>
      <c r="H208" s="57"/>
      <c r="I208" s="56"/>
      <c r="J208" s="56"/>
      <c r="K208" s="56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</row>
    <row r="209" spans="1:220" s="4" customFormat="1" ht="12.75">
      <c r="A209" s="48">
        <v>3295</v>
      </c>
      <c r="B209" s="46" t="s">
        <v>55</v>
      </c>
      <c r="C209" s="56">
        <f t="shared" si="26"/>
        <v>0</v>
      </c>
      <c r="D209" s="56"/>
      <c r="E209" s="56"/>
      <c r="F209" s="56"/>
      <c r="G209" s="56"/>
      <c r="H209" s="57"/>
      <c r="I209" s="56"/>
      <c r="J209" s="56"/>
      <c r="K209" s="56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0"/>
      <c r="DH209" s="80"/>
      <c r="DI209" s="80"/>
      <c r="DJ209" s="80"/>
      <c r="DK209" s="80"/>
      <c r="DL209" s="80"/>
      <c r="DM209" s="80"/>
      <c r="DN209" s="80"/>
      <c r="DO209" s="80"/>
      <c r="DP209" s="80"/>
      <c r="DQ209" s="80"/>
      <c r="DR209" s="80"/>
      <c r="DS209" s="80"/>
      <c r="DT209" s="80"/>
      <c r="DU209" s="80"/>
      <c r="DV209" s="80"/>
      <c r="DW209" s="80"/>
      <c r="DX209" s="80"/>
      <c r="DY209" s="80"/>
      <c r="DZ209" s="80"/>
      <c r="EA209" s="80"/>
      <c r="EB209" s="80"/>
      <c r="EC209" s="80"/>
      <c r="ED209" s="80"/>
      <c r="EE209" s="80"/>
      <c r="EF209" s="80"/>
      <c r="EG209" s="80"/>
      <c r="EH209" s="80"/>
      <c r="EI209" s="80"/>
      <c r="EJ209" s="80"/>
      <c r="EK209" s="80"/>
      <c r="EL209" s="80"/>
      <c r="EM209" s="80"/>
      <c r="EN209" s="80"/>
      <c r="EO209" s="80"/>
      <c r="EP209" s="80"/>
      <c r="EQ209" s="80"/>
      <c r="ER209" s="80"/>
      <c r="ES209" s="80"/>
      <c r="ET209" s="80"/>
      <c r="EU209" s="80"/>
      <c r="EV209" s="80"/>
      <c r="EW209" s="80"/>
      <c r="EX209" s="80"/>
      <c r="EY209" s="80"/>
      <c r="EZ209" s="80"/>
      <c r="FA209" s="80"/>
      <c r="FB209" s="80"/>
      <c r="FC209" s="80"/>
      <c r="FD209" s="80"/>
      <c r="FE209" s="80"/>
      <c r="FF209" s="80"/>
      <c r="FG209" s="80"/>
      <c r="FH209" s="80"/>
      <c r="FI209" s="80"/>
      <c r="FJ209" s="80"/>
      <c r="FK209" s="80"/>
      <c r="FL209" s="80"/>
      <c r="FM209" s="80"/>
      <c r="FN209" s="80"/>
      <c r="FO209" s="80"/>
      <c r="FP209" s="80"/>
      <c r="FQ209" s="80"/>
      <c r="FR209" s="80"/>
      <c r="FS209" s="80"/>
      <c r="FT209" s="80"/>
      <c r="FU209" s="80"/>
      <c r="FV209" s="80"/>
      <c r="FW209" s="80"/>
      <c r="FX209" s="80"/>
      <c r="FY209" s="80"/>
      <c r="FZ209" s="80"/>
      <c r="GA209" s="80"/>
      <c r="GB209" s="80"/>
      <c r="GC209" s="80"/>
      <c r="GD209" s="80"/>
      <c r="GE209" s="80"/>
      <c r="GF209" s="80"/>
      <c r="GG209" s="80"/>
      <c r="GH209" s="80"/>
      <c r="GI209" s="80"/>
      <c r="GJ209" s="80"/>
      <c r="GK209" s="80"/>
      <c r="GL209" s="80"/>
      <c r="GM209" s="80"/>
      <c r="GN209" s="80"/>
      <c r="GO209" s="80"/>
      <c r="GP209" s="80"/>
      <c r="GQ209" s="80"/>
      <c r="GR209" s="80"/>
      <c r="GS209" s="80"/>
      <c r="GT209" s="80"/>
      <c r="GU209" s="80"/>
      <c r="GV209" s="80"/>
      <c r="GW209" s="80"/>
      <c r="GX209" s="80"/>
      <c r="GY209" s="80"/>
      <c r="GZ209" s="80"/>
      <c r="HA209" s="80"/>
      <c r="HB209" s="80"/>
      <c r="HC209" s="80"/>
      <c r="HD209" s="80"/>
      <c r="HE209" s="80"/>
      <c r="HF209" s="80"/>
      <c r="HG209" s="80"/>
      <c r="HH209" s="80"/>
      <c r="HI209" s="80"/>
      <c r="HJ209" s="80"/>
      <c r="HK209" s="80"/>
      <c r="HL209" s="80"/>
    </row>
    <row r="210" spans="1:220" s="4" customFormat="1" ht="12.75">
      <c r="A210" s="48">
        <v>3299</v>
      </c>
      <c r="B210" s="46" t="s">
        <v>77</v>
      </c>
      <c r="C210" s="56">
        <f t="shared" si="26"/>
        <v>5409</v>
      </c>
      <c r="D210" s="56">
        <v>0</v>
      </c>
      <c r="E210" s="56"/>
      <c r="F210" s="56"/>
      <c r="G210" s="56">
        <v>5409</v>
      </c>
      <c r="H210" s="57"/>
      <c r="I210" s="56"/>
      <c r="J210" s="56"/>
      <c r="K210" s="56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0"/>
      <c r="DH210" s="80"/>
      <c r="DI210" s="80"/>
      <c r="DJ210" s="80"/>
      <c r="DK210" s="80"/>
      <c r="DL210" s="80"/>
      <c r="DM210" s="80"/>
      <c r="DN210" s="80"/>
      <c r="DO210" s="80"/>
      <c r="DP210" s="80"/>
      <c r="DQ210" s="80"/>
      <c r="DR210" s="80"/>
      <c r="DS210" s="80"/>
      <c r="DT210" s="80"/>
      <c r="DU210" s="80"/>
      <c r="DV210" s="80"/>
      <c r="DW210" s="80"/>
      <c r="DX210" s="80"/>
      <c r="DY210" s="80"/>
      <c r="DZ210" s="80"/>
      <c r="EA210" s="80"/>
      <c r="EB210" s="80"/>
      <c r="EC210" s="80"/>
      <c r="ED210" s="80"/>
      <c r="EE210" s="80"/>
      <c r="EF210" s="80"/>
      <c r="EG210" s="80"/>
      <c r="EH210" s="80"/>
      <c r="EI210" s="80"/>
      <c r="EJ210" s="80"/>
      <c r="EK210" s="80"/>
      <c r="EL210" s="80"/>
      <c r="EM210" s="80"/>
      <c r="EN210" s="80"/>
      <c r="EO210" s="80"/>
      <c r="EP210" s="80"/>
      <c r="EQ210" s="80"/>
      <c r="ER210" s="80"/>
      <c r="ES210" s="80"/>
      <c r="ET210" s="80"/>
      <c r="EU210" s="80"/>
      <c r="EV210" s="80"/>
      <c r="EW210" s="80"/>
      <c r="EX210" s="80"/>
      <c r="EY210" s="80"/>
      <c r="EZ210" s="80"/>
      <c r="FA210" s="80"/>
      <c r="FB210" s="80"/>
      <c r="FC210" s="80"/>
      <c r="FD210" s="80"/>
      <c r="FE210" s="80"/>
      <c r="FF210" s="80"/>
      <c r="FG210" s="80"/>
      <c r="FH210" s="80"/>
      <c r="FI210" s="80"/>
      <c r="FJ210" s="80"/>
      <c r="FK210" s="80"/>
      <c r="FL210" s="80"/>
      <c r="FM210" s="80"/>
      <c r="FN210" s="80"/>
      <c r="FO210" s="80"/>
      <c r="FP210" s="80"/>
      <c r="FQ210" s="80"/>
      <c r="FR210" s="80"/>
      <c r="FS210" s="80"/>
      <c r="FT210" s="80"/>
      <c r="FU210" s="80"/>
      <c r="FV210" s="80"/>
      <c r="FW210" s="80"/>
      <c r="FX210" s="80"/>
      <c r="FY210" s="80"/>
      <c r="FZ210" s="80"/>
      <c r="GA210" s="80"/>
      <c r="GB210" s="80"/>
      <c r="GC210" s="80"/>
      <c r="GD210" s="80"/>
      <c r="GE210" s="80"/>
      <c r="GF210" s="80"/>
      <c r="GG210" s="80"/>
      <c r="GH210" s="80"/>
      <c r="GI210" s="80"/>
      <c r="GJ210" s="80"/>
      <c r="GK210" s="80"/>
      <c r="GL210" s="80"/>
      <c r="GM210" s="80"/>
      <c r="GN210" s="80"/>
      <c r="GO210" s="80"/>
      <c r="GP210" s="80"/>
      <c r="GQ210" s="80"/>
      <c r="GR210" s="80"/>
      <c r="GS210" s="80"/>
      <c r="GT210" s="80"/>
      <c r="GU210" s="80"/>
      <c r="GV210" s="80"/>
      <c r="GW210" s="80"/>
      <c r="GX210" s="80"/>
      <c r="GY210" s="80"/>
      <c r="GZ210" s="80"/>
      <c r="HA210" s="80"/>
      <c r="HB210" s="80"/>
      <c r="HC210" s="80"/>
      <c r="HD210" s="80"/>
      <c r="HE210" s="80"/>
      <c r="HF210" s="80"/>
      <c r="HG210" s="80"/>
      <c r="HH210" s="80"/>
      <c r="HI210" s="80"/>
      <c r="HJ210" s="80"/>
      <c r="HK210" s="80"/>
      <c r="HL210" s="80"/>
    </row>
    <row r="211" spans="1:220" s="4" customFormat="1" ht="12.75">
      <c r="A211" s="49">
        <v>34</v>
      </c>
      <c r="B211" s="50" t="s">
        <v>56</v>
      </c>
      <c r="C211" s="57">
        <f t="shared" si="26"/>
        <v>0</v>
      </c>
      <c r="D211" s="57">
        <f>SUM(D212:D214)</f>
        <v>0</v>
      </c>
      <c r="E211" s="57">
        <f aca="true" t="shared" si="27" ref="E211:K211">SUM(E212:E214)</f>
        <v>0</v>
      </c>
      <c r="F211" s="57">
        <f t="shared" si="27"/>
        <v>0</v>
      </c>
      <c r="G211" s="57">
        <f t="shared" si="27"/>
        <v>0</v>
      </c>
      <c r="H211" s="57">
        <f t="shared" si="27"/>
        <v>0</v>
      </c>
      <c r="I211" s="57">
        <f t="shared" si="27"/>
        <v>0</v>
      </c>
      <c r="J211" s="57">
        <f t="shared" si="27"/>
        <v>0</v>
      </c>
      <c r="K211" s="57">
        <f t="shared" si="27"/>
        <v>0</v>
      </c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</row>
    <row r="212" spans="1:220" s="51" customFormat="1" ht="24.75" customHeight="1">
      <c r="A212" s="48">
        <v>3431</v>
      </c>
      <c r="B212" s="47" t="s">
        <v>57</v>
      </c>
      <c r="C212" s="56">
        <f t="shared" si="26"/>
        <v>0</v>
      </c>
      <c r="D212" s="56"/>
      <c r="E212" s="56"/>
      <c r="F212" s="56"/>
      <c r="G212" s="56"/>
      <c r="H212" s="57"/>
      <c r="I212" s="56"/>
      <c r="J212" s="56"/>
      <c r="K212" s="56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</row>
    <row r="213" spans="1:220" s="4" customFormat="1" ht="24">
      <c r="A213" s="48">
        <v>3432</v>
      </c>
      <c r="B213" s="46" t="s">
        <v>58</v>
      </c>
      <c r="C213" s="56">
        <f t="shared" si="26"/>
        <v>0</v>
      </c>
      <c r="D213" s="56"/>
      <c r="E213" s="56"/>
      <c r="F213" s="56"/>
      <c r="G213" s="56"/>
      <c r="H213" s="57"/>
      <c r="I213" s="56"/>
      <c r="J213" s="56"/>
      <c r="K213" s="56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</row>
    <row r="214" spans="1:220" s="4" customFormat="1" ht="12.75">
      <c r="A214" s="48">
        <v>3433</v>
      </c>
      <c r="B214" s="46" t="s">
        <v>78</v>
      </c>
      <c r="C214" s="56">
        <f t="shared" si="26"/>
        <v>0</v>
      </c>
      <c r="D214" s="56"/>
      <c r="E214" s="56"/>
      <c r="F214" s="56"/>
      <c r="G214" s="56"/>
      <c r="H214" s="57"/>
      <c r="I214" s="56"/>
      <c r="J214" s="56"/>
      <c r="K214" s="56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0"/>
      <c r="DH214" s="80"/>
      <c r="DI214" s="80"/>
      <c r="DJ214" s="80"/>
      <c r="DK214" s="80"/>
      <c r="DL214" s="80"/>
      <c r="DM214" s="80"/>
      <c r="DN214" s="80"/>
      <c r="DO214" s="80"/>
      <c r="DP214" s="80"/>
      <c r="DQ214" s="80"/>
      <c r="DR214" s="80"/>
      <c r="DS214" s="80"/>
      <c r="DT214" s="80"/>
      <c r="DU214" s="80"/>
      <c r="DV214" s="80"/>
      <c r="DW214" s="80"/>
      <c r="DX214" s="80"/>
      <c r="DY214" s="80"/>
      <c r="DZ214" s="80"/>
      <c r="EA214" s="80"/>
      <c r="EB214" s="80"/>
      <c r="EC214" s="80"/>
      <c r="ED214" s="80"/>
      <c r="EE214" s="80"/>
      <c r="EF214" s="80"/>
      <c r="EG214" s="80"/>
      <c r="EH214" s="80"/>
      <c r="EI214" s="80"/>
      <c r="EJ214" s="80"/>
      <c r="EK214" s="80"/>
      <c r="EL214" s="80"/>
      <c r="EM214" s="80"/>
      <c r="EN214" s="80"/>
      <c r="EO214" s="80"/>
      <c r="EP214" s="80"/>
      <c r="EQ214" s="80"/>
      <c r="ER214" s="80"/>
      <c r="ES214" s="80"/>
      <c r="ET214" s="80"/>
      <c r="EU214" s="80"/>
      <c r="EV214" s="80"/>
      <c r="EW214" s="80"/>
      <c r="EX214" s="80"/>
      <c r="EY214" s="80"/>
      <c r="EZ214" s="80"/>
      <c r="FA214" s="80"/>
      <c r="FB214" s="80"/>
      <c r="FC214" s="80"/>
      <c r="FD214" s="80"/>
      <c r="FE214" s="80"/>
      <c r="FF214" s="80"/>
      <c r="FG214" s="80"/>
      <c r="FH214" s="80"/>
      <c r="FI214" s="80"/>
      <c r="FJ214" s="80"/>
      <c r="FK214" s="80"/>
      <c r="FL214" s="80"/>
      <c r="FM214" s="80"/>
      <c r="FN214" s="80"/>
      <c r="FO214" s="80"/>
      <c r="FP214" s="80"/>
      <c r="FQ214" s="80"/>
      <c r="FR214" s="80"/>
      <c r="FS214" s="80"/>
      <c r="FT214" s="80"/>
      <c r="FU214" s="80"/>
      <c r="FV214" s="80"/>
      <c r="FW214" s="80"/>
      <c r="FX214" s="80"/>
      <c r="FY214" s="80"/>
      <c r="FZ214" s="80"/>
      <c r="GA214" s="80"/>
      <c r="GB214" s="80"/>
      <c r="GC214" s="80"/>
      <c r="GD214" s="80"/>
      <c r="GE214" s="80"/>
      <c r="GF214" s="80"/>
      <c r="GG214" s="80"/>
      <c r="GH214" s="80"/>
      <c r="GI214" s="80"/>
      <c r="GJ214" s="80"/>
      <c r="GK214" s="80"/>
      <c r="GL214" s="80"/>
      <c r="GM214" s="80"/>
      <c r="GN214" s="80"/>
      <c r="GO214" s="80"/>
      <c r="GP214" s="80"/>
      <c r="GQ214" s="80"/>
      <c r="GR214" s="80"/>
      <c r="GS214" s="80"/>
      <c r="GT214" s="80"/>
      <c r="GU214" s="80"/>
      <c r="GV214" s="80"/>
      <c r="GW214" s="80"/>
      <c r="GX214" s="80"/>
      <c r="GY214" s="80"/>
      <c r="GZ214" s="80"/>
      <c r="HA214" s="80"/>
      <c r="HB214" s="80"/>
      <c r="HC214" s="80"/>
      <c r="HD214" s="80"/>
      <c r="HE214" s="80"/>
      <c r="HF214" s="80"/>
      <c r="HG214" s="80"/>
      <c r="HH214" s="80"/>
      <c r="HI214" s="80"/>
      <c r="HJ214" s="80"/>
      <c r="HK214" s="80"/>
      <c r="HL214" s="80"/>
    </row>
    <row r="215" spans="1:220" s="4" customFormat="1" ht="24">
      <c r="A215" s="52" t="s">
        <v>60</v>
      </c>
      <c r="B215" s="53" t="s">
        <v>61</v>
      </c>
      <c r="C215" s="57">
        <f t="shared" si="26"/>
        <v>0</v>
      </c>
      <c r="D215" s="57">
        <f>SUM(D216:D224)</f>
        <v>0</v>
      </c>
      <c r="E215" s="57">
        <f aca="true" t="shared" si="28" ref="E215:K215">SUM(E216:E224)</f>
        <v>0</v>
      </c>
      <c r="F215" s="57">
        <f t="shared" si="28"/>
        <v>0</v>
      </c>
      <c r="G215" s="57">
        <f t="shared" si="28"/>
        <v>0</v>
      </c>
      <c r="H215" s="57">
        <f t="shared" si="28"/>
        <v>0</v>
      </c>
      <c r="I215" s="57">
        <f t="shared" si="28"/>
        <v>0</v>
      </c>
      <c r="J215" s="57">
        <f t="shared" si="28"/>
        <v>0</v>
      </c>
      <c r="K215" s="57">
        <f t="shared" si="28"/>
        <v>0</v>
      </c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0"/>
      <c r="DH215" s="80"/>
      <c r="DI215" s="80"/>
      <c r="DJ215" s="80"/>
      <c r="DK215" s="80"/>
      <c r="DL215" s="80"/>
      <c r="DM215" s="80"/>
      <c r="DN215" s="80"/>
      <c r="DO215" s="80"/>
      <c r="DP215" s="80"/>
      <c r="DQ215" s="80"/>
      <c r="DR215" s="80"/>
      <c r="DS215" s="80"/>
      <c r="DT215" s="80"/>
      <c r="DU215" s="80"/>
      <c r="DV215" s="80"/>
      <c r="DW215" s="80"/>
      <c r="DX215" s="80"/>
      <c r="DY215" s="80"/>
      <c r="DZ215" s="80"/>
      <c r="EA215" s="80"/>
      <c r="EB215" s="80"/>
      <c r="EC215" s="80"/>
      <c r="ED215" s="80"/>
      <c r="EE215" s="80"/>
      <c r="EF215" s="80"/>
      <c r="EG215" s="80"/>
      <c r="EH215" s="80"/>
      <c r="EI215" s="80"/>
      <c r="EJ215" s="80"/>
      <c r="EK215" s="80"/>
      <c r="EL215" s="80"/>
      <c r="EM215" s="80"/>
      <c r="EN215" s="80"/>
      <c r="EO215" s="80"/>
      <c r="EP215" s="80"/>
      <c r="EQ215" s="80"/>
      <c r="ER215" s="80"/>
      <c r="ES215" s="80"/>
      <c r="ET215" s="80"/>
      <c r="EU215" s="80"/>
      <c r="EV215" s="80"/>
      <c r="EW215" s="80"/>
      <c r="EX215" s="80"/>
      <c r="EY215" s="80"/>
      <c r="EZ215" s="80"/>
      <c r="FA215" s="80"/>
      <c r="FB215" s="80"/>
      <c r="FC215" s="80"/>
      <c r="FD215" s="80"/>
      <c r="FE215" s="80"/>
      <c r="FF215" s="80"/>
      <c r="FG215" s="80"/>
      <c r="FH215" s="80"/>
      <c r="FI215" s="80"/>
      <c r="FJ215" s="80"/>
      <c r="FK215" s="80"/>
      <c r="FL215" s="80"/>
      <c r="FM215" s="80"/>
      <c r="FN215" s="80"/>
      <c r="FO215" s="80"/>
      <c r="FP215" s="80"/>
      <c r="FQ215" s="80"/>
      <c r="FR215" s="80"/>
      <c r="FS215" s="80"/>
      <c r="FT215" s="80"/>
      <c r="FU215" s="80"/>
      <c r="FV215" s="80"/>
      <c r="FW215" s="80"/>
      <c r="FX215" s="80"/>
      <c r="FY215" s="80"/>
      <c r="FZ215" s="80"/>
      <c r="GA215" s="80"/>
      <c r="GB215" s="80"/>
      <c r="GC215" s="80"/>
      <c r="GD215" s="80"/>
      <c r="GE215" s="80"/>
      <c r="GF215" s="80"/>
      <c r="GG215" s="80"/>
      <c r="GH215" s="80"/>
      <c r="GI215" s="80"/>
      <c r="GJ215" s="80"/>
      <c r="GK215" s="80"/>
      <c r="GL215" s="80"/>
      <c r="GM215" s="80"/>
      <c r="GN215" s="80"/>
      <c r="GO215" s="80"/>
      <c r="GP215" s="80"/>
      <c r="GQ215" s="80"/>
      <c r="GR215" s="80"/>
      <c r="GS215" s="80"/>
      <c r="GT215" s="80"/>
      <c r="GU215" s="80"/>
      <c r="GV215" s="80"/>
      <c r="GW215" s="80"/>
      <c r="GX215" s="80"/>
      <c r="GY215" s="80"/>
      <c r="GZ215" s="80"/>
      <c r="HA215" s="80"/>
      <c r="HB215" s="80"/>
      <c r="HC215" s="80"/>
      <c r="HD215" s="80"/>
      <c r="HE215" s="80"/>
      <c r="HF215" s="80"/>
      <c r="HG215" s="80"/>
      <c r="HH215" s="80"/>
      <c r="HI215" s="80"/>
      <c r="HJ215" s="80"/>
      <c r="HK215" s="80"/>
      <c r="HL215" s="80"/>
    </row>
    <row r="216" spans="1:220" s="4" customFormat="1" ht="12.75">
      <c r="A216" s="48">
        <v>4221</v>
      </c>
      <c r="B216" s="46" t="s">
        <v>62</v>
      </c>
      <c r="C216" s="56">
        <f t="shared" si="26"/>
        <v>0</v>
      </c>
      <c r="D216" s="56"/>
      <c r="E216" s="56">
        <v>0</v>
      </c>
      <c r="F216" s="56"/>
      <c r="G216" s="56"/>
      <c r="H216" s="57"/>
      <c r="I216" s="56"/>
      <c r="J216" s="56"/>
      <c r="K216" s="56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  <c r="FH216" s="80"/>
      <c r="FI216" s="80"/>
      <c r="FJ216" s="80"/>
      <c r="FK216" s="80"/>
      <c r="FL216" s="80"/>
      <c r="FM216" s="80"/>
      <c r="FN216" s="80"/>
      <c r="FO216" s="80"/>
      <c r="FP216" s="80"/>
      <c r="FQ216" s="80"/>
      <c r="FR216" s="80"/>
      <c r="FS216" s="80"/>
      <c r="FT216" s="80"/>
      <c r="FU216" s="80"/>
      <c r="FV216" s="80"/>
      <c r="FW216" s="80"/>
      <c r="FX216" s="80"/>
      <c r="FY216" s="80"/>
      <c r="FZ216" s="80"/>
      <c r="GA216" s="80"/>
      <c r="GB216" s="80"/>
      <c r="GC216" s="80"/>
      <c r="GD216" s="80"/>
      <c r="GE216" s="80"/>
      <c r="GF216" s="80"/>
      <c r="GG216" s="80"/>
      <c r="GH216" s="80"/>
      <c r="GI216" s="80"/>
      <c r="GJ216" s="80"/>
      <c r="GK216" s="80"/>
      <c r="GL216" s="80"/>
      <c r="GM216" s="80"/>
      <c r="GN216" s="80"/>
      <c r="GO216" s="80"/>
      <c r="GP216" s="80"/>
      <c r="GQ216" s="80"/>
      <c r="GR216" s="80"/>
      <c r="GS216" s="80"/>
      <c r="GT216" s="80"/>
      <c r="GU216" s="80"/>
      <c r="GV216" s="80"/>
      <c r="GW216" s="80"/>
      <c r="GX216" s="80"/>
      <c r="GY216" s="80"/>
      <c r="GZ216" s="80"/>
      <c r="HA216" s="80"/>
      <c r="HB216" s="80"/>
      <c r="HC216" s="80"/>
      <c r="HD216" s="80"/>
      <c r="HE216" s="80"/>
      <c r="HF216" s="80"/>
      <c r="HG216" s="80"/>
      <c r="HH216" s="80"/>
      <c r="HI216" s="80"/>
      <c r="HJ216" s="80"/>
      <c r="HK216" s="80"/>
      <c r="HL216" s="80"/>
    </row>
    <row r="217" spans="1:220" s="4" customFormat="1" ht="12.75">
      <c r="A217" s="48">
        <v>4222</v>
      </c>
      <c r="B217" s="46" t="s">
        <v>63</v>
      </c>
      <c r="C217" s="56">
        <f t="shared" si="26"/>
        <v>0</v>
      </c>
      <c r="D217" s="56"/>
      <c r="E217" s="56"/>
      <c r="F217" s="56"/>
      <c r="G217" s="56"/>
      <c r="H217" s="57"/>
      <c r="I217" s="56"/>
      <c r="J217" s="56"/>
      <c r="K217" s="56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  <c r="FH217" s="80"/>
      <c r="FI217" s="80"/>
      <c r="FJ217" s="80"/>
      <c r="FK217" s="80"/>
      <c r="FL217" s="80"/>
      <c r="FM217" s="80"/>
      <c r="FN217" s="80"/>
      <c r="FO217" s="80"/>
      <c r="FP217" s="80"/>
      <c r="FQ217" s="80"/>
      <c r="FR217" s="80"/>
      <c r="FS217" s="80"/>
      <c r="FT217" s="80"/>
      <c r="FU217" s="80"/>
      <c r="FV217" s="80"/>
      <c r="FW217" s="80"/>
      <c r="FX217" s="80"/>
      <c r="FY217" s="80"/>
      <c r="FZ217" s="80"/>
      <c r="GA217" s="80"/>
      <c r="GB217" s="80"/>
      <c r="GC217" s="80"/>
      <c r="GD217" s="80"/>
      <c r="GE217" s="80"/>
      <c r="GF217" s="80"/>
      <c r="GG217" s="80"/>
      <c r="GH217" s="80"/>
      <c r="GI217" s="80"/>
      <c r="GJ217" s="80"/>
      <c r="GK217" s="80"/>
      <c r="GL217" s="80"/>
      <c r="GM217" s="80"/>
      <c r="GN217" s="80"/>
      <c r="GO217" s="80"/>
      <c r="GP217" s="80"/>
      <c r="GQ217" s="80"/>
      <c r="GR217" s="80"/>
      <c r="GS217" s="80"/>
      <c r="GT217" s="80"/>
      <c r="GU217" s="80"/>
      <c r="GV217" s="80"/>
      <c r="GW217" s="80"/>
      <c r="GX217" s="80"/>
      <c r="GY217" s="80"/>
      <c r="GZ217" s="80"/>
      <c r="HA217" s="80"/>
      <c r="HB217" s="80"/>
      <c r="HC217" s="80"/>
      <c r="HD217" s="80"/>
      <c r="HE217" s="80"/>
      <c r="HF217" s="80"/>
      <c r="HG217" s="80"/>
      <c r="HH217" s="80"/>
      <c r="HI217" s="80"/>
      <c r="HJ217" s="80"/>
      <c r="HK217" s="80"/>
      <c r="HL217" s="80"/>
    </row>
    <row r="218" spans="1:220" s="4" customFormat="1" ht="12.75">
      <c r="A218" s="48">
        <v>4223</v>
      </c>
      <c r="B218" s="46" t="s">
        <v>64</v>
      </c>
      <c r="C218" s="56">
        <f t="shared" si="26"/>
        <v>0</v>
      </c>
      <c r="D218" s="56"/>
      <c r="E218" s="56"/>
      <c r="F218" s="56"/>
      <c r="G218" s="56"/>
      <c r="H218" s="57"/>
      <c r="I218" s="56"/>
      <c r="J218" s="56"/>
      <c r="K218" s="56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  <c r="FK218" s="80"/>
      <c r="FL218" s="80"/>
      <c r="FM218" s="80"/>
      <c r="FN218" s="80"/>
      <c r="FO218" s="80"/>
      <c r="FP218" s="80"/>
      <c r="FQ218" s="80"/>
      <c r="FR218" s="80"/>
      <c r="FS218" s="80"/>
      <c r="FT218" s="80"/>
      <c r="FU218" s="80"/>
      <c r="FV218" s="80"/>
      <c r="FW218" s="80"/>
      <c r="FX218" s="80"/>
      <c r="FY218" s="80"/>
      <c r="FZ218" s="80"/>
      <c r="GA218" s="80"/>
      <c r="GB218" s="80"/>
      <c r="GC218" s="80"/>
      <c r="GD218" s="80"/>
      <c r="GE218" s="80"/>
      <c r="GF218" s="80"/>
      <c r="GG218" s="80"/>
      <c r="GH218" s="80"/>
      <c r="GI218" s="80"/>
      <c r="GJ218" s="80"/>
      <c r="GK218" s="80"/>
      <c r="GL218" s="80"/>
      <c r="GM218" s="80"/>
      <c r="GN218" s="80"/>
      <c r="GO218" s="80"/>
      <c r="GP218" s="80"/>
      <c r="GQ218" s="80"/>
      <c r="GR218" s="80"/>
      <c r="GS218" s="80"/>
      <c r="GT218" s="80"/>
      <c r="GU218" s="80"/>
      <c r="GV218" s="80"/>
      <c r="GW218" s="80"/>
      <c r="GX218" s="80"/>
      <c r="GY218" s="80"/>
      <c r="GZ218" s="80"/>
      <c r="HA218" s="80"/>
      <c r="HB218" s="80"/>
      <c r="HC218" s="80"/>
      <c r="HD218" s="80"/>
      <c r="HE218" s="80"/>
      <c r="HF218" s="80"/>
      <c r="HG218" s="80"/>
      <c r="HH218" s="80"/>
      <c r="HI218" s="80"/>
      <c r="HJ218" s="80"/>
      <c r="HK218" s="80"/>
      <c r="HL218" s="80"/>
    </row>
    <row r="219" spans="1:220" s="4" customFormat="1" ht="12.75">
      <c r="A219" s="48">
        <v>4224</v>
      </c>
      <c r="B219" s="46" t="s">
        <v>65</v>
      </c>
      <c r="C219" s="56">
        <f t="shared" si="26"/>
        <v>0</v>
      </c>
      <c r="D219" s="56"/>
      <c r="E219" s="56"/>
      <c r="F219" s="56"/>
      <c r="G219" s="56"/>
      <c r="H219" s="57"/>
      <c r="I219" s="56"/>
      <c r="J219" s="56"/>
      <c r="K219" s="56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  <c r="FH219" s="80"/>
      <c r="FI219" s="80"/>
      <c r="FJ219" s="80"/>
      <c r="FK219" s="80"/>
      <c r="FL219" s="80"/>
      <c r="FM219" s="80"/>
      <c r="FN219" s="80"/>
      <c r="FO219" s="80"/>
      <c r="FP219" s="80"/>
      <c r="FQ219" s="80"/>
      <c r="FR219" s="80"/>
      <c r="FS219" s="80"/>
      <c r="FT219" s="80"/>
      <c r="FU219" s="80"/>
      <c r="FV219" s="80"/>
      <c r="FW219" s="80"/>
      <c r="FX219" s="80"/>
      <c r="FY219" s="80"/>
      <c r="FZ219" s="80"/>
      <c r="GA219" s="80"/>
      <c r="GB219" s="80"/>
      <c r="GC219" s="80"/>
      <c r="GD219" s="80"/>
      <c r="GE219" s="80"/>
      <c r="GF219" s="80"/>
      <c r="GG219" s="80"/>
      <c r="GH219" s="80"/>
      <c r="GI219" s="80"/>
      <c r="GJ219" s="80"/>
      <c r="GK219" s="80"/>
      <c r="GL219" s="80"/>
      <c r="GM219" s="80"/>
      <c r="GN219" s="80"/>
      <c r="GO219" s="80"/>
      <c r="GP219" s="80"/>
      <c r="GQ219" s="80"/>
      <c r="GR219" s="80"/>
      <c r="GS219" s="80"/>
      <c r="GT219" s="80"/>
      <c r="GU219" s="80"/>
      <c r="GV219" s="80"/>
      <c r="GW219" s="80"/>
      <c r="GX219" s="80"/>
      <c r="GY219" s="80"/>
      <c r="GZ219" s="80"/>
      <c r="HA219" s="80"/>
      <c r="HB219" s="80"/>
      <c r="HC219" s="80"/>
      <c r="HD219" s="80"/>
      <c r="HE219" s="80"/>
      <c r="HF219" s="80"/>
      <c r="HG219" s="80"/>
      <c r="HH219" s="80"/>
      <c r="HI219" s="80"/>
      <c r="HJ219" s="80"/>
      <c r="HK219" s="80"/>
      <c r="HL219" s="80"/>
    </row>
    <row r="220" spans="1:220" s="4" customFormat="1" ht="12.75">
      <c r="A220" s="48">
        <v>4225</v>
      </c>
      <c r="B220" s="46" t="s">
        <v>79</v>
      </c>
      <c r="C220" s="56">
        <f t="shared" si="26"/>
        <v>0</v>
      </c>
      <c r="D220" s="56"/>
      <c r="E220" s="56"/>
      <c r="F220" s="56"/>
      <c r="G220" s="56"/>
      <c r="H220" s="57"/>
      <c r="I220" s="56"/>
      <c r="J220" s="56"/>
      <c r="K220" s="56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  <c r="FH220" s="80"/>
      <c r="FI220" s="80"/>
      <c r="FJ220" s="80"/>
      <c r="FK220" s="80"/>
      <c r="FL220" s="80"/>
      <c r="FM220" s="80"/>
      <c r="FN220" s="80"/>
      <c r="FO220" s="80"/>
      <c r="FP220" s="80"/>
      <c r="FQ220" s="80"/>
      <c r="FR220" s="80"/>
      <c r="FS220" s="80"/>
      <c r="FT220" s="80"/>
      <c r="FU220" s="80"/>
      <c r="FV220" s="80"/>
      <c r="FW220" s="80"/>
      <c r="FX220" s="80"/>
      <c r="FY220" s="80"/>
      <c r="FZ220" s="80"/>
      <c r="GA220" s="80"/>
      <c r="GB220" s="80"/>
      <c r="GC220" s="80"/>
      <c r="GD220" s="80"/>
      <c r="GE220" s="80"/>
      <c r="GF220" s="80"/>
      <c r="GG220" s="80"/>
      <c r="GH220" s="80"/>
      <c r="GI220" s="80"/>
      <c r="GJ220" s="80"/>
      <c r="GK220" s="80"/>
      <c r="GL220" s="80"/>
      <c r="GM220" s="80"/>
      <c r="GN220" s="80"/>
      <c r="GO220" s="80"/>
      <c r="GP220" s="80"/>
      <c r="GQ220" s="80"/>
      <c r="GR220" s="80"/>
      <c r="GS220" s="80"/>
      <c r="GT220" s="80"/>
      <c r="GU220" s="80"/>
      <c r="GV220" s="80"/>
      <c r="GW220" s="80"/>
      <c r="GX220" s="80"/>
      <c r="GY220" s="80"/>
      <c r="GZ220" s="80"/>
      <c r="HA220" s="80"/>
      <c r="HB220" s="80"/>
      <c r="HC220" s="80"/>
      <c r="HD220" s="80"/>
      <c r="HE220" s="80"/>
      <c r="HF220" s="80"/>
      <c r="HG220" s="80"/>
      <c r="HH220" s="80"/>
      <c r="HI220" s="80"/>
      <c r="HJ220" s="80"/>
      <c r="HK220" s="80"/>
      <c r="HL220" s="80"/>
    </row>
    <row r="221" spans="1:220" s="4" customFormat="1" ht="12.75">
      <c r="A221" s="48">
        <v>4226</v>
      </c>
      <c r="B221" s="46" t="s">
        <v>66</v>
      </c>
      <c r="C221" s="56">
        <f t="shared" si="26"/>
        <v>0</v>
      </c>
      <c r="D221" s="56"/>
      <c r="E221" s="56"/>
      <c r="F221" s="56"/>
      <c r="G221" s="56">
        <v>0</v>
      </c>
      <c r="H221" s="57"/>
      <c r="I221" s="56"/>
      <c r="J221" s="56"/>
      <c r="K221" s="56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0"/>
      <c r="DH221" s="80"/>
      <c r="DI221" s="80"/>
      <c r="DJ221" s="80"/>
      <c r="DK221" s="80"/>
      <c r="DL221" s="80"/>
      <c r="DM221" s="80"/>
      <c r="DN221" s="80"/>
      <c r="DO221" s="80"/>
      <c r="DP221" s="80"/>
      <c r="DQ221" s="80"/>
      <c r="DR221" s="80"/>
      <c r="DS221" s="80"/>
      <c r="DT221" s="80"/>
      <c r="DU221" s="80"/>
      <c r="DV221" s="80"/>
      <c r="DW221" s="80"/>
      <c r="DX221" s="80"/>
      <c r="DY221" s="80"/>
      <c r="DZ221" s="80"/>
      <c r="EA221" s="80"/>
      <c r="EB221" s="80"/>
      <c r="EC221" s="80"/>
      <c r="ED221" s="80"/>
      <c r="EE221" s="80"/>
      <c r="EF221" s="80"/>
      <c r="EG221" s="80"/>
      <c r="EH221" s="80"/>
      <c r="EI221" s="80"/>
      <c r="EJ221" s="80"/>
      <c r="EK221" s="80"/>
      <c r="EL221" s="80"/>
      <c r="EM221" s="80"/>
      <c r="EN221" s="80"/>
      <c r="EO221" s="80"/>
      <c r="EP221" s="80"/>
      <c r="EQ221" s="80"/>
      <c r="ER221" s="80"/>
      <c r="ES221" s="80"/>
      <c r="ET221" s="80"/>
      <c r="EU221" s="80"/>
      <c r="EV221" s="80"/>
      <c r="EW221" s="80"/>
      <c r="EX221" s="80"/>
      <c r="EY221" s="80"/>
      <c r="EZ221" s="80"/>
      <c r="FA221" s="80"/>
      <c r="FB221" s="80"/>
      <c r="FC221" s="80"/>
      <c r="FD221" s="80"/>
      <c r="FE221" s="80"/>
      <c r="FF221" s="80"/>
      <c r="FG221" s="80"/>
      <c r="FH221" s="80"/>
      <c r="FI221" s="80"/>
      <c r="FJ221" s="80"/>
      <c r="FK221" s="80"/>
      <c r="FL221" s="80"/>
      <c r="FM221" s="80"/>
      <c r="FN221" s="80"/>
      <c r="FO221" s="80"/>
      <c r="FP221" s="80"/>
      <c r="FQ221" s="80"/>
      <c r="FR221" s="80"/>
      <c r="FS221" s="80"/>
      <c r="FT221" s="80"/>
      <c r="FU221" s="80"/>
      <c r="FV221" s="80"/>
      <c r="FW221" s="80"/>
      <c r="FX221" s="80"/>
      <c r="FY221" s="80"/>
      <c r="FZ221" s="80"/>
      <c r="GA221" s="80"/>
      <c r="GB221" s="80"/>
      <c r="GC221" s="80"/>
      <c r="GD221" s="80"/>
      <c r="GE221" s="80"/>
      <c r="GF221" s="80"/>
      <c r="GG221" s="80"/>
      <c r="GH221" s="80"/>
      <c r="GI221" s="80"/>
      <c r="GJ221" s="80"/>
      <c r="GK221" s="80"/>
      <c r="GL221" s="80"/>
      <c r="GM221" s="80"/>
      <c r="GN221" s="80"/>
      <c r="GO221" s="80"/>
      <c r="GP221" s="80"/>
      <c r="GQ221" s="80"/>
      <c r="GR221" s="80"/>
      <c r="GS221" s="80"/>
      <c r="GT221" s="80"/>
      <c r="GU221" s="80"/>
      <c r="GV221" s="80"/>
      <c r="GW221" s="80"/>
      <c r="GX221" s="80"/>
      <c r="GY221" s="80"/>
      <c r="GZ221" s="80"/>
      <c r="HA221" s="80"/>
      <c r="HB221" s="80"/>
      <c r="HC221" s="80"/>
      <c r="HD221" s="80"/>
      <c r="HE221" s="80"/>
      <c r="HF221" s="80"/>
      <c r="HG221" s="80"/>
      <c r="HH221" s="80"/>
      <c r="HI221" s="80"/>
      <c r="HJ221" s="80"/>
      <c r="HK221" s="80"/>
      <c r="HL221" s="80"/>
    </row>
    <row r="222" spans="1:220" s="51" customFormat="1" ht="12.75">
      <c r="A222" s="48">
        <v>4227</v>
      </c>
      <c r="B222" s="47" t="s">
        <v>67</v>
      </c>
      <c r="C222" s="56">
        <f t="shared" si="26"/>
        <v>0</v>
      </c>
      <c r="D222" s="56"/>
      <c r="E222" s="56"/>
      <c r="F222" s="56"/>
      <c r="G222" s="56"/>
      <c r="H222" s="57"/>
      <c r="I222" s="56"/>
      <c r="J222" s="56"/>
      <c r="K222" s="56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0"/>
      <c r="DH222" s="80"/>
      <c r="DI222" s="80"/>
      <c r="DJ222" s="80"/>
      <c r="DK222" s="80"/>
      <c r="DL222" s="80"/>
      <c r="DM222" s="80"/>
      <c r="DN222" s="80"/>
      <c r="DO222" s="80"/>
      <c r="DP222" s="80"/>
      <c r="DQ222" s="80"/>
      <c r="DR222" s="80"/>
      <c r="DS222" s="80"/>
      <c r="DT222" s="80"/>
      <c r="DU222" s="80"/>
      <c r="DV222" s="80"/>
      <c r="DW222" s="80"/>
      <c r="DX222" s="80"/>
      <c r="DY222" s="80"/>
      <c r="DZ222" s="80"/>
      <c r="EA222" s="80"/>
      <c r="EB222" s="80"/>
      <c r="EC222" s="80"/>
      <c r="ED222" s="80"/>
      <c r="EE222" s="80"/>
      <c r="EF222" s="80"/>
      <c r="EG222" s="80"/>
      <c r="EH222" s="80"/>
      <c r="EI222" s="80"/>
      <c r="EJ222" s="80"/>
      <c r="EK222" s="80"/>
      <c r="EL222" s="80"/>
      <c r="EM222" s="80"/>
      <c r="EN222" s="80"/>
      <c r="EO222" s="80"/>
      <c r="EP222" s="80"/>
      <c r="EQ222" s="80"/>
      <c r="ER222" s="80"/>
      <c r="ES222" s="80"/>
      <c r="ET222" s="80"/>
      <c r="EU222" s="80"/>
      <c r="EV222" s="80"/>
      <c r="EW222" s="80"/>
      <c r="EX222" s="80"/>
      <c r="EY222" s="80"/>
      <c r="EZ222" s="80"/>
      <c r="FA222" s="80"/>
      <c r="FB222" s="80"/>
      <c r="FC222" s="80"/>
      <c r="FD222" s="80"/>
      <c r="FE222" s="80"/>
      <c r="FF222" s="80"/>
      <c r="FG222" s="80"/>
      <c r="FH222" s="80"/>
      <c r="FI222" s="80"/>
      <c r="FJ222" s="80"/>
      <c r="FK222" s="80"/>
      <c r="FL222" s="80"/>
      <c r="FM222" s="80"/>
      <c r="FN222" s="80"/>
      <c r="FO222" s="80"/>
      <c r="FP222" s="80"/>
      <c r="FQ222" s="80"/>
      <c r="FR222" s="80"/>
      <c r="FS222" s="80"/>
      <c r="FT222" s="80"/>
      <c r="FU222" s="80"/>
      <c r="FV222" s="80"/>
      <c r="FW222" s="80"/>
      <c r="FX222" s="80"/>
      <c r="FY222" s="80"/>
      <c r="FZ222" s="80"/>
      <c r="GA222" s="80"/>
      <c r="GB222" s="80"/>
      <c r="GC222" s="80"/>
      <c r="GD222" s="80"/>
      <c r="GE222" s="80"/>
      <c r="GF222" s="80"/>
      <c r="GG222" s="80"/>
      <c r="GH222" s="80"/>
      <c r="GI222" s="80"/>
      <c r="GJ222" s="80"/>
      <c r="GK222" s="80"/>
      <c r="GL222" s="80"/>
      <c r="GM222" s="80"/>
      <c r="GN222" s="80"/>
      <c r="GO222" s="80"/>
      <c r="GP222" s="80"/>
      <c r="GQ222" s="80"/>
      <c r="GR222" s="80"/>
      <c r="GS222" s="80"/>
      <c r="GT222" s="80"/>
      <c r="GU222" s="80"/>
      <c r="GV222" s="80"/>
      <c r="GW222" s="80"/>
      <c r="GX222" s="80"/>
      <c r="GY222" s="80"/>
      <c r="GZ222" s="80"/>
      <c r="HA222" s="80"/>
      <c r="HB222" s="80"/>
      <c r="HC222" s="80"/>
      <c r="HD222" s="80"/>
      <c r="HE222" s="80"/>
      <c r="HF222" s="80"/>
      <c r="HG222" s="80"/>
      <c r="HH222" s="80"/>
      <c r="HI222" s="80"/>
      <c r="HJ222" s="80"/>
      <c r="HK222" s="80"/>
      <c r="HL222" s="80"/>
    </row>
    <row r="223" spans="1:220" s="4" customFormat="1" ht="12.75">
      <c r="A223" s="48">
        <v>4231</v>
      </c>
      <c r="B223" s="46" t="s">
        <v>68</v>
      </c>
      <c r="C223" s="56">
        <f t="shared" si="26"/>
        <v>0</v>
      </c>
      <c r="D223" s="56"/>
      <c r="E223" s="56"/>
      <c r="F223" s="56"/>
      <c r="G223" s="56"/>
      <c r="H223" s="57"/>
      <c r="I223" s="56"/>
      <c r="J223" s="56"/>
      <c r="K223" s="56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0"/>
      <c r="DH223" s="80"/>
      <c r="DI223" s="80"/>
      <c r="DJ223" s="80"/>
      <c r="DK223" s="80"/>
      <c r="DL223" s="80"/>
      <c r="DM223" s="80"/>
      <c r="DN223" s="80"/>
      <c r="DO223" s="80"/>
      <c r="DP223" s="80"/>
      <c r="DQ223" s="80"/>
      <c r="DR223" s="80"/>
      <c r="DS223" s="80"/>
      <c r="DT223" s="80"/>
      <c r="DU223" s="80"/>
      <c r="DV223" s="80"/>
      <c r="DW223" s="80"/>
      <c r="DX223" s="80"/>
      <c r="DY223" s="80"/>
      <c r="DZ223" s="80"/>
      <c r="EA223" s="80"/>
      <c r="EB223" s="80"/>
      <c r="EC223" s="80"/>
      <c r="ED223" s="80"/>
      <c r="EE223" s="80"/>
      <c r="EF223" s="80"/>
      <c r="EG223" s="80"/>
      <c r="EH223" s="80"/>
      <c r="EI223" s="80"/>
      <c r="EJ223" s="80"/>
      <c r="EK223" s="80"/>
      <c r="EL223" s="80"/>
      <c r="EM223" s="80"/>
      <c r="EN223" s="80"/>
      <c r="EO223" s="80"/>
      <c r="EP223" s="80"/>
      <c r="EQ223" s="80"/>
      <c r="ER223" s="80"/>
      <c r="ES223" s="80"/>
      <c r="ET223" s="80"/>
      <c r="EU223" s="80"/>
      <c r="EV223" s="80"/>
      <c r="EW223" s="80"/>
      <c r="EX223" s="80"/>
      <c r="EY223" s="80"/>
      <c r="EZ223" s="80"/>
      <c r="FA223" s="80"/>
      <c r="FB223" s="80"/>
      <c r="FC223" s="80"/>
      <c r="FD223" s="80"/>
      <c r="FE223" s="80"/>
      <c r="FF223" s="80"/>
      <c r="FG223" s="80"/>
      <c r="FH223" s="80"/>
      <c r="FI223" s="80"/>
      <c r="FJ223" s="80"/>
      <c r="FK223" s="80"/>
      <c r="FL223" s="80"/>
      <c r="FM223" s="80"/>
      <c r="FN223" s="80"/>
      <c r="FO223" s="80"/>
      <c r="FP223" s="80"/>
      <c r="FQ223" s="80"/>
      <c r="FR223" s="80"/>
      <c r="FS223" s="80"/>
      <c r="FT223" s="80"/>
      <c r="FU223" s="80"/>
      <c r="FV223" s="80"/>
      <c r="FW223" s="80"/>
      <c r="FX223" s="80"/>
      <c r="FY223" s="80"/>
      <c r="FZ223" s="80"/>
      <c r="GA223" s="80"/>
      <c r="GB223" s="80"/>
      <c r="GC223" s="80"/>
      <c r="GD223" s="80"/>
      <c r="GE223" s="80"/>
      <c r="GF223" s="80"/>
      <c r="GG223" s="80"/>
      <c r="GH223" s="80"/>
      <c r="GI223" s="80"/>
      <c r="GJ223" s="80"/>
      <c r="GK223" s="80"/>
      <c r="GL223" s="80"/>
      <c r="GM223" s="80"/>
      <c r="GN223" s="80"/>
      <c r="GO223" s="80"/>
      <c r="GP223" s="80"/>
      <c r="GQ223" s="80"/>
      <c r="GR223" s="80"/>
      <c r="GS223" s="80"/>
      <c r="GT223" s="80"/>
      <c r="GU223" s="80"/>
      <c r="GV223" s="80"/>
      <c r="GW223" s="80"/>
      <c r="GX223" s="80"/>
      <c r="GY223" s="80"/>
      <c r="GZ223" s="80"/>
      <c r="HA223" s="80"/>
      <c r="HB223" s="80"/>
      <c r="HC223" s="80"/>
      <c r="HD223" s="80"/>
      <c r="HE223" s="80"/>
      <c r="HF223" s="80"/>
      <c r="HG223" s="80"/>
      <c r="HH223" s="80"/>
      <c r="HI223" s="80"/>
      <c r="HJ223" s="80"/>
      <c r="HK223" s="80"/>
      <c r="HL223" s="80"/>
    </row>
    <row r="224" spans="1:11" ht="12.75">
      <c r="A224" s="48">
        <v>4241</v>
      </c>
      <c r="B224" s="46" t="s">
        <v>80</v>
      </c>
      <c r="C224" s="56">
        <f t="shared" si="26"/>
        <v>0</v>
      </c>
      <c r="D224" s="56">
        <v>0</v>
      </c>
      <c r="E224" s="56">
        <v>0</v>
      </c>
      <c r="F224" s="56"/>
      <c r="G224" s="56"/>
      <c r="H224" s="57"/>
      <c r="I224" s="56"/>
      <c r="J224" s="56"/>
      <c r="K224" s="56"/>
    </row>
    <row r="225" spans="1:220" s="4" customFormat="1" ht="12.75" customHeight="1">
      <c r="A225" s="52" t="s">
        <v>69</v>
      </c>
      <c r="B225" s="53" t="s">
        <v>81</v>
      </c>
      <c r="C225" s="57">
        <f t="shared" si="26"/>
        <v>0</v>
      </c>
      <c r="D225" s="57"/>
      <c r="E225" s="57"/>
      <c r="F225" s="57"/>
      <c r="G225" s="57"/>
      <c r="H225" s="57"/>
      <c r="I225" s="57"/>
      <c r="J225" s="57"/>
      <c r="K225" s="57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80"/>
      <c r="GL225" s="80"/>
      <c r="GM225" s="80"/>
      <c r="GN225" s="80"/>
      <c r="GO225" s="80"/>
      <c r="GP225" s="80"/>
      <c r="GQ225" s="80"/>
      <c r="GR225" s="80"/>
      <c r="GS225" s="80"/>
      <c r="GT225" s="80"/>
      <c r="GU225" s="80"/>
      <c r="GV225" s="80"/>
      <c r="GW225" s="80"/>
      <c r="GX225" s="80"/>
      <c r="GY225" s="80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</row>
    <row r="226" spans="1:220" s="4" customFormat="1" ht="24">
      <c r="A226" s="61">
        <v>4511</v>
      </c>
      <c r="B226" s="62" t="s">
        <v>70</v>
      </c>
      <c r="C226" s="63">
        <f t="shared" si="26"/>
        <v>0</v>
      </c>
      <c r="D226" s="64"/>
      <c r="E226" s="64"/>
      <c r="F226" s="64"/>
      <c r="G226" s="64"/>
      <c r="H226" s="65"/>
      <c r="I226" s="64"/>
      <c r="J226" s="64"/>
      <c r="K226" s="64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0"/>
      <c r="DH226" s="80"/>
      <c r="DI226" s="80"/>
      <c r="DJ226" s="80"/>
      <c r="DK226" s="80"/>
      <c r="DL226" s="80"/>
      <c r="DM226" s="80"/>
      <c r="DN226" s="80"/>
      <c r="DO226" s="80"/>
      <c r="DP226" s="80"/>
      <c r="DQ226" s="80"/>
      <c r="DR226" s="80"/>
      <c r="DS226" s="80"/>
      <c r="DT226" s="80"/>
      <c r="DU226" s="80"/>
      <c r="DV226" s="80"/>
      <c r="DW226" s="80"/>
      <c r="DX226" s="80"/>
      <c r="DY226" s="80"/>
      <c r="DZ226" s="80"/>
      <c r="EA226" s="80"/>
      <c r="EB226" s="80"/>
      <c r="EC226" s="80"/>
      <c r="ED226" s="80"/>
      <c r="EE226" s="80"/>
      <c r="EF226" s="80"/>
      <c r="EG226" s="80"/>
      <c r="EH226" s="80"/>
      <c r="EI226" s="80"/>
      <c r="EJ226" s="80"/>
      <c r="EK226" s="80"/>
      <c r="EL226" s="80"/>
      <c r="EM226" s="80"/>
      <c r="EN226" s="80"/>
      <c r="EO226" s="80"/>
      <c r="EP226" s="80"/>
      <c r="EQ226" s="80"/>
      <c r="ER226" s="80"/>
      <c r="ES226" s="80"/>
      <c r="ET226" s="80"/>
      <c r="EU226" s="80"/>
      <c r="EV226" s="80"/>
      <c r="EW226" s="80"/>
      <c r="EX226" s="80"/>
      <c r="EY226" s="80"/>
      <c r="EZ226" s="80"/>
      <c r="FA226" s="80"/>
      <c r="FB226" s="80"/>
      <c r="FC226" s="80"/>
      <c r="FD226" s="80"/>
      <c r="FE226" s="80"/>
      <c r="FF226" s="80"/>
      <c r="FG226" s="80"/>
      <c r="FH226" s="80"/>
      <c r="FI226" s="80"/>
      <c r="FJ226" s="80"/>
      <c r="FK226" s="80"/>
      <c r="FL226" s="80"/>
      <c r="FM226" s="80"/>
      <c r="FN226" s="80"/>
      <c r="FO226" s="80"/>
      <c r="FP226" s="80"/>
      <c r="FQ226" s="80"/>
      <c r="FR226" s="80"/>
      <c r="FS226" s="80"/>
      <c r="FT226" s="80"/>
      <c r="FU226" s="80"/>
      <c r="FV226" s="80"/>
      <c r="FW226" s="80"/>
      <c r="FX226" s="80"/>
      <c r="FY226" s="80"/>
      <c r="FZ226" s="80"/>
      <c r="GA226" s="80"/>
      <c r="GB226" s="80"/>
      <c r="GC226" s="80"/>
      <c r="GD226" s="80"/>
      <c r="GE226" s="80"/>
      <c r="GF226" s="80"/>
      <c r="GG226" s="80"/>
      <c r="GH226" s="80"/>
      <c r="GI226" s="80"/>
      <c r="GJ226" s="80"/>
      <c r="GK226" s="80"/>
      <c r="GL226" s="80"/>
      <c r="GM226" s="80"/>
      <c r="GN226" s="80"/>
      <c r="GO226" s="80"/>
      <c r="GP226" s="80"/>
      <c r="GQ226" s="80"/>
      <c r="GR226" s="80"/>
      <c r="GS226" s="80"/>
      <c r="GT226" s="80"/>
      <c r="GU226" s="80"/>
      <c r="GV226" s="80"/>
      <c r="GW226" s="80"/>
      <c r="GX226" s="80"/>
      <c r="GY226" s="80"/>
      <c r="GZ226" s="80"/>
      <c r="HA226" s="80"/>
      <c r="HB226" s="80"/>
      <c r="HC226" s="80"/>
      <c r="HD226" s="80"/>
      <c r="HE226" s="80"/>
      <c r="HF226" s="80"/>
      <c r="HG226" s="80"/>
      <c r="HH226" s="80"/>
      <c r="HI226" s="80"/>
      <c r="HJ226" s="80"/>
      <c r="HK226" s="80"/>
      <c r="HL226" s="80"/>
    </row>
    <row r="227" spans="1:11" ht="12.75">
      <c r="A227" s="36" t="s">
        <v>14</v>
      </c>
      <c r="B227" s="35" t="s">
        <v>84</v>
      </c>
      <c r="C227" s="58">
        <f>SUM(D227:K227)</f>
        <v>35621.08</v>
      </c>
      <c r="D227" s="58">
        <f>D229+D237+D265+D269+D279</f>
        <v>35621.08</v>
      </c>
      <c r="E227" s="58">
        <f aca="true" t="shared" si="29" ref="E227:K227">E229+E237+E265+E269+E279</f>
        <v>0</v>
      </c>
      <c r="F227" s="58">
        <f t="shared" si="29"/>
        <v>0</v>
      </c>
      <c r="G227" s="58">
        <f t="shared" si="29"/>
        <v>0</v>
      </c>
      <c r="H227" s="58">
        <f t="shared" si="29"/>
        <v>0</v>
      </c>
      <c r="I227" s="58">
        <f t="shared" si="29"/>
        <v>0</v>
      </c>
      <c r="J227" s="58">
        <f t="shared" si="29"/>
        <v>0</v>
      </c>
      <c r="K227" s="58">
        <f t="shared" si="29"/>
        <v>0</v>
      </c>
    </row>
    <row r="228" spans="1:11" ht="12.75">
      <c r="A228" s="27">
        <v>3</v>
      </c>
      <c r="B228" s="33" t="s">
        <v>9</v>
      </c>
      <c r="C228" s="56">
        <f>SUM(D228:K228)</f>
        <v>35621.08</v>
      </c>
      <c r="D228" s="56">
        <f>D229+D237+D265</f>
        <v>35621.08</v>
      </c>
      <c r="E228" s="56">
        <f aca="true" t="shared" si="30" ref="E228:K228">E229+E237+E265</f>
        <v>0</v>
      </c>
      <c r="F228" s="56">
        <f t="shared" si="30"/>
        <v>0</v>
      </c>
      <c r="G228" s="56">
        <f t="shared" si="30"/>
        <v>0</v>
      </c>
      <c r="H228" s="56">
        <f t="shared" si="30"/>
        <v>0</v>
      </c>
      <c r="I228" s="56">
        <f t="shared" si="30"/>
        <v>0</v>
      </c>
      <c r="J228" s="56">
        <f t="shared" si="30"/>
        <v>0</v>
      </c>
      <c r="K228" s="56">
        <f t="shared" si="30"/>
        <v>0</v>
      </c>
    </row>
    <row r="229" spans="1:11" ht="12.75">
      <c r="A229" s="49">
        <v>32</v>
      </c>
      <c r="B229" s="50" t="s">
        <v>12</v>
      </c>
      <c r="C229" s="57">
        <f>SUM(D229:K229)</f>
        <v>35621.08</v>
      </c>
      <c r="D229" s="57">
        <f>SUM(D230:D236)</f>
        <v>35621.08</v>
      </c>
      <c r="E229" s="57">
        <f aca="true" t="shared" si="31" ref="E229:K229">SUM(E231:E236)</f>
        <v>0</v>
      </c>
      <c r="F229" s="57">
        <f t="shared" si="31"/>
        <v>0</v>
      </c>
      <c r="G229" s="57">
        <f>SUM(G230:G236)</f>
        <v>0</v>
      </c>
      <c r="H229" s="57">
        <f t="shared" si="31"/>
        <v>0</v>
      </c>
      <c r="I229" s="57">
        <f t="shared" si="31"/>
        <v>0</v>
      </c>
      <c r="J229" s="57">
        <f t="shared" si="31"/>
        <v>0</v>
      </c>
      <c r="K229" s="57">
        <f t="shared" si="31"/>
        <v>0</v>
      </c>
    </row>
    <row r="230" spans="1:11" ht="12.75">
      <c r="A230" s="48">
        <v>3222</v>
      </c>
      <c r="B230" s="46" t="s">
        <v>85</v>
      </c>
      <c r="C230" s="56">
        <f>SUM(D230:K230)</f>
        <v>29558.56</v>
      </c>
      <c r="D230" s="54">
        <v>29558.56</v>
      </c>
      <c r="E230" s="54"/>
      <c r="F230" s="54"/>
      <c r="G230" s="54">
        <v>0</v>
      </c>
      <c r="H230" s="55"/>
      <c r="I230" s="54"/>
      <c r="J230" s="54"/>
      <c r="K230" s="54"/>
    </row>
    <row r="231" spans="1:11" ht="12.75">
      <c r="A231" s="48">
        <v>3222</v>
      </c>
      <c r="B231" s="46" t="s">
        <v>86</v>
      </c>
      <c r="C231" s="56">
        <f>SUM(D231:K231)</f>
        <v>6062.52</v>
      </c>
      <c r="D231" s="54">
        <v>6062.52</v>
      </c>
      <c r="E231" s="54"/>
      <c r="F231" s="54"/>
      <c r="G231" s="54">
        <v>0</v>
      </c>
      <c r="H231" s="55"/>
      <c r="I231" s="54"/>
      <c r="J231" s="54"/>
      <c r="K231" s="54"/>
    </row>
    <row r="232" spans="1:11" ht="12.75">
      <c r="A232" s="21"/>
      <c r="B232" s="7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21"/>
      <c r="B233" s="7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21"/>
      <c r="B234" s="7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21"/>
      <c r="B235" s="7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21"/>
      <c r="B236" s="7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21"/>
      <c r="B237" s="7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21"/>
      <c r="B238" s="7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21"/>
      <c r="B239" s="7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21"/>
      <c r="B240" s="7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21"/>
      <c r="B241" s="7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21"/>
      <c r="B242" s="7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21"/>
      <c r="B243" s="7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21"/>
      <c r="B244" s="7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21"/>
      <c r="B245" s="7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21"/>
      <c r="B246" s="7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21"/>
      <c r="B247" s="7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21"/>
      <c r="B248" s="7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21"/>
      <c r="B249" s="7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21"/>
      <c r="B250" s="7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21"/>
      <c r="B251" s="7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21"/>
      <c r="B252" s="7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21"/>
      <c r="B253" s="7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21"/>
      <c r="B254" s="7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21"/>
      <c r="B255" s="7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21"/>
      <c r="B256" s="7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21"/>
      <c r="B257" s="7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21"/>
      <c r="B258" s="7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21"/>
      <c r="B259" s="7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21"/>
      <c r="B260" s="7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21"/>
      <c r="B261" s="7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21"/>
      <c r="B262" s="7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21"/>
      <c r="B263" s="7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21"/>
      <c r="B264" s="7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21"/>
      <c r="B265" s="7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21"/>
      <c r="B266" s="7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21"/>
      <c r="B267" s="7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21"/>
      <c r="B268" s="7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21"/>
      <c r="B269" s="7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21"/>
      <c r="B270" s="7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21"/>
      <c r="B271" s="7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21"/>
      <c r="B272" s="7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21"/>
      <c r="B273" s="7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21"/>
      <c r="B274" s="7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21"/>
      <c r="B275" s="7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21"/>
      <c r="B276" s="7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21"/>
      <c r="B277" s="7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21"/>
      <c r="B278" s="7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21"/>
      <c r="B279" s="7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21"/>
      <c r="B280" s="7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21"/>
      <c r="B281" s="7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21"/>
      <c r="B282" s="7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21"/>
      <c r="B283" s="7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21"/>
      <c r="B284" s="7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21"/>
      <c r="B285" s="7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21"/>
      <c r="B286" s="7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21"/>
      <c r="B287" s="7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21"/>
      <c r="B288" s="7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21"/>
      <c r="B289" s="7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21"/>
      <c r="B290" s="7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21"/>
      <c r="B291" s="7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21"/>
      <c r="B292" s="7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21"/>
      <c r="B293" s="7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21"/>
      <c r="B294" s="7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21"/>
      <c r="B295" s="7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21"/>
      <c r="B296" s="7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21"/>
      <c r="B297" s="7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21"/>
      <c r="B298" s="7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21"/>
      <c r="B299" s="7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21"/>
      <c r="B300" s="7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21"/>
      <c r="B301" s="7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21"/>
      <c r="B302" s="7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21"/>
      <c r="B303" s="7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21"/>
      <c r="B304" s="7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21"/>
      <c r="B305" s="7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21"/>
      <c r="B306" s="7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21"/>
      <c r="B307" s="7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21"/>
      <c r="B308" s="7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>
      <c r="A309" s="21"/>
      <c r="B309" s="7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>
      <c r="A310" s="21"/>
      <c r="B310" s="7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>
      <c r="A311" s="21"/>
      <c r="B311" s="7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>
      <c r="A312" s="21"/>
      <c r="B312" s="7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>
      <c r="A313" s="21"/>
      <c r="B313" s="7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>
      <c r="A314" s="21"/>
      <c r="B314" s="7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>
      <c r="A315" s="21"/>
      <c r="B315" s="7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>
      <c r="A316" s="21"/>
      <c r="B316" s="7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>
      <c r="A317" s="21"/>
      <c r="B317" s="7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>
      <c r="A318" s="21"/>
      <c r="B318" s="7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>
      <c r="A319" s="21"/>
      <c r="B319" s="7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>
      <c r="A320" s="21"/>
      <c r="B320" s="7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>
      <c r="A321" s="21"/>
      <c r="B321" s="7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>
      <c r="A322" s="21"/>
      <c r="B322" s="7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>
      <c r="A323" s="21"/>
      <c r="B323" s="7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>
      <c r="A324" s="21"/>
      <c r="B324" s="7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>
      <c r="A325" s="21"/>
      <c r="B325" s="7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>
      <c r="A326" s="21"/>
      <c r="B326" s="7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>
      <c r="A327" s="21"/>
      <c r="B327" s="7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>
      <c r="A328" s="21"/>
      <c r="B328" s="7"/>
      <c r="C328" s="3"/>
      <c r="D328" s="3"/>
      <c r="E328" s="3"/>
      <c r="F328" s="3"/>
      <c r="G328" s="3"/>
      <c r="H328" s="3"/>
      <c r="I328" s="3"/>
      <c r="J328" s="3"/>
      <c r="K328" s="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4" r:id="rId3"/>
  <headerFooter alignWithMargins="0">
    <oddFooter>&amp;R&amp;P</oddFooter>
  </headerFooter>
  <rowBreaks count="4" manualBreakCount="4">
    <brk id="66" max="255" man="1"/>
    <brk id="118" max="11" man="1"/>
    <brk id="172" max="11" man="1"/>
    <brk id="20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2019-04-23T10:10:06Z</cp:lastPrinted>
  <dcterms:created xsi:type="dcterms:W3CDTF">2013-09-11T11:00:21Z</dcterms:created>
  <dcterms:modified xsi:type="dcterms:W3CDTF">2019-04-23T10:10:08Z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