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FINANCIJSKI PLAN 2024-2026\"/>
    </mc:Choice>
  </mc:AlternateContent>
  <bookViews>
    <workbookView xWindow="0" yWindow="0" windowWidth="28800" windowHeight="12300" firstSheet="2" activeTab="6"/>
  </bookViews>
  <sheets>
    <sheet name="SAŽETAK" sheetId="10" r:id="rId1"/>
    <sheet name=" Račun prihoda i rashoda" sheetId="3" r:id="rId2"/>
    <sheet name="Prihodi i rashodi po izvorima" sheetId="8" r:id="rId3"/>
    <sheet name="Rashodi prema funkcijskoj kl" sheetId="5" r:id="rId4"/>
    <sheet name="Račun financiranja" sheetId="6" r:id="rId5"/>
    <sheet name="Račun financiranja po izvorima" sheetId="9" r:id="rId6"/>
    <sheet name="POSEBNI DIO" sheetId="7" r:id="rId7"/>
    <sheet name="List2" sheetId="2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7" i="7" l="1"/>
  <c r="G77" i="7"/>
  <c r="G76" i="7" s="1"/>
  <c r="H77" i="7"/>
  <c r="I77" i="7"/>
  <c r="E77" i="7"/>
  <c r="F120" i="7"/>
  <c r="G120" i="7"/>
  <c r="H120" i="7"/>
  <c r="I120" i="7"/>
  <c r="I119" i="7" s="1"/>
  <c r="E120" i="7"/>
  <c r="E94" i="7"/>
  <c r="G94" i="7"/>
  <c r="H94" i="7"/>
  <c r="I94" i="7"/>
  <c r="F94" i="7"/>
  <c r="F33" i="7"/>
  <c r="G33" i="7"/>
  <c r="H33" i="7"/>
  <c r="I33" i="7"/>
  <c r="I32" i="7" s="1"/>
  <c r="E33" i="7"/>
  <c r="F24" i="7"/>
  <c r="G24" i="7"/>
  <c r="H24" i="7"/>
  <c r="I24" i="7"/>
  <c r="F23" i="7"/>
  <c r="G23" i="7"/>
  <c r="H23" i="7"/>
  <c r="I23" i="7"/>
  <c r="E24" i="7"/>
  <c r="E23" i="7"/>
  <c r="F103" i="7"/>
  <c r="G103" i="7"/>
  <c r="G102" i="7" s="1"/>
  <c r="G101" i="7" s="1"/>
  <c r="H103" i="7"/>
  <c r="I103" i="7"/>
  <c r="I102" i="7" s="1"/>
  <c r="I101" i="7" s="1"/>
  <c r="E103" i="7"/>
  <c r="F102" i="7"/>
  <c r="F101" i="7" s="1"/>
  <c r="H102" i="7"/>
  <c r="E102" i="7"/>
  <c r="E101" i="7" s="1"/>
  <c r="H101" i="7"/>
  <c r="F99" i="7"/>
  <c r="F98" i="7" s="1"/>
  <c r="F97" i="7" s="1"/>
  <c r="G99" i="7"/>
  <c r="G98" i="7" s="1"/>
  <c r="G97" i="7" s="1"/>
  <c r="H99" i="7"/>
  <c r="H98" i="7" s="1"/>
  <c r="H97" i="7" s="1"/>
  <c r="I99" i="7"/>
  <c r="I98" i="7" s="1"/>
  <c r="I97" i="7" s="1"/>
  <c r="E99" i="7"/>
  <c r="E98" i="7"/>
  <c r="E97" i="7" s="1"/>
  <c r="F127" i="7"/>
  <c r="F126" i="7" s="1"/>
  <c r="G127" i="7"/>
  <c r="G126" i="7" s="1"/>
  <c r="H127" i="7"/>
  <c r="I127" i="7"/>
  <c r="I126" i="7" s="1"/>
  <c r="E127" i="7"/>
  <c r="H126" i="7"/>
  <c r="E126" i="7"/>
  <c r="F124" i="7"/>
  <c r="G124" i="7"/>
  <c r="G123" i="7" s="1"/>
  <c r="H124" i="7"/>
  <c r="I124" i="7"/>
  <c r="I123" i="7" s="1"/>
  <c r="E124" i="7"/>
  <c r="F123" i="7"/>
  <c r="H123" i="7"/>
  <c r="E123" i="7"/>
  <c r="E45" i="7"/>
  <c r="F46" i="7"/>
  <c r="F45" i="7" s="1"/>
  <c r="G46" i="7"/>
  <c r="G45" i="7" s="1"/>
  <c r="H46" i="7"/>
  <c r="H45" i="7" s="1"/>
  <c r="I46" i="7"/>
  <c r="I45" i="7" s="1"/>
  <c r="E46" i="7"/>
  <c r="F47" i="7"/>
  <c r="G47" i="7"/>
  <c r="H47" i="7"/>
  <c r="I47" i="7"/>
  <c r="E47" i="7"/>
  <c r="I136" i="7"/>
  <c r="I135" i="7" s="1"/>
  <c r="H136" i="7"/>
  <c r="G136" i="7"/>
  <c r="G135" i="7" s="1"/>
  <c r="F136" i="7"/>
  <c r="F135" i="7" s="1"/>
  <c r="E136" i="7"/>
  <c r="E135" i="7" s="1"/>
  <c r="H135" i="7"/>
  <c r="I133" i="7"/>
  <c r="I132" i="7" s="1"/>
  <c r="H133" i="7"/>
  <c r="G133" i="7"/>
  <c r="G132" i="7" s="1"/>
  <c r="F133" i="7"/>
  <c r="F132" i="7" s="1"/>
  <c r="E133" i="7"/>
  <c r="E132" i="7" s="1"/>
  <c r="H132" i="7"/>
  <c r="I130" i="7"/>
  <c r="I129" i="7" s="1"/>
  <c r="H130" i="7"/>
  <c r="G130" i="7"/>
  <c r="G129" i="7" s="1"/>
  <c r="F130" i="7"/>
  <c r="F129" i="7" s="1"/>
  <c r="E130" i="7"/>
  <c r="E129" i="7" s="1"/>
  <c r="H129" i="7"/>
  <c r="G119" i="7"/>
  <c r="F119" i="7"/>
  <c r="E119" i="7"/>
  <c r="H119" i="7"/>
  <c r="I117" i="7"/>
  <c r="I116" i="7" s="1"/>
  <c r="H117" i="7"/>
  <c r="G117" i="7"/>
  <c r="G116" i="7" s="1"/>
  <c r="F117" i="7"/>
  <c r="F116" i="7" s="1"/>
  <c r="E117" i="7"/>
  <c r="E116" i="7" s="1"/>
  <c r="H116" i="7"/>
  <c r="I111" i="7"/>
  <c r="I110" i="7" s="1"/>
  <c r="H111" i="7"/>
  <c r="G111" i="7"/>
  <c r="G110" i="7" s="1"/>
  <c r="F111" i="7"/>
  <c r="F110" i="7" s="1"/>
  <c r="E111" i="7"/>
  <c r="E110" i="7" s="1"/>
  <c r="H110" i="7"/>
  <c r="I108" i="7"/>
  <c r="I107" i="7" s="1"/>
  <c r="H108" i="7"/>
  <c r="G108" i="7"/>
  <c r="G107" i="7" s="1"/>
  <c r="F108" i="7"/>
  <c r="F107" i="7" s="1"/>
  <c r="E108" i="7"/>
  <c r="E107" i="7" s="1"/>
  <c r="H107" i="7"/>
  <c r="I93" i="7"/>
  <c r="G93" i="7"/>
  <c r="F93" i="7"/>
  <c r="E93" i="7"/>
  <c r="H93" i="7"/>
  <c r="I91" i="7"/>
  <c r="I90" i="7" s="1"/>
  <c r="H91" i="7"/>
  <c r="G91" i="7"/>
  <c r="G90" i="7" s="1"/>
  <c r="F91" i="7"/>
  <c r="F90" i="7" s="1"/>
  <c r="E91" i="7"/>
  <c r="E90" i="7" s="1"/>
  <c r="H90" i="7"/>
  <c r="I88" i="7"/>
  <c r="I87" i="7" s="1"/>
  <c r="H88" i="7"/>
  <c r="G88" i="7"/>
  <c r="G87" i="7" s="1"/>
  <c r="F88" i="7"/>
  <c r="F87" i="7" s="1"/>
  <c r="E88" i="7"/>
  <c r="E87" i="7" s="1"/>
  <c r="H87" i="7"/>
  <c r="I85" i="7"/>
  <c r="H85" i="7"/>
  <c r="G85" i="7"/>
  <c r="G81" i="7" s="1"/>
  <c r="F85" i="7"/>
  <c r="E85" i="7"/>
  <c r="I82" i="7"/>
  <c r="H82" i="7"/>
  <c r="H81" i="7" s="1"/>
  <c r="G82" i="7"/>
  <c r="F82" i="7"/>
  <c r="F81" i="7" s="1"/>
  <c r="E82" i="7"/>
  <c r="I81" i="7"/>
  <c r="I76" i="7"/>
  <c r="F76" i="7"/>
  <c r="E76" i="7"/>
  <c r="H76" i="7"/>
  <c r="I73" i="7"/>
  <c r="I72" i="7" s="1"/>
  <c r="H73" i="7"/>
  <c r="G73" i="7"/>
  <c r="G72" i="7" s="1"/>
  <c r="F73" i="7"/>
  <c r="F72" i="7" s="1"/>
  <c r="E73" i="7"/>
  <c r="E72" i="7" s="1"/>
  <c r="H72" i="7"/>
  <c r="I70" i="7"/>
  <c r="I69" i="7" s="1"/>
  <c r="H70" i="7"/>
  <c r="G70" i="7"/>
  <c r="G69" i="7" s="1"/>
  <c r="F70" i="7"/>
  <c r="F69" i="7" s="1"/>
  <c r="E70" i="7"/>
  <c r="E69" i="7" s="1"/>
  <c r="H69" i="7"/>
  <c r="I67" i="7"/>
  <c r="I66" i="7" s="1"/>
  <c r="H67" i="7"/>
  <c r="G67" i="7"/>
  <c r="G66" i="7" s="1"/>
  <c r="F67" i="7"/>
  <c r="F66" i="7" s="1"/>
  <c r="E67" i="7"/>
  <c r="E66" i="7" s="1"/>
  <c r="H66" i="7"/>
  <c r="I64" i="7"/>
  <c r="I63" i="7" s="1"/>
  <c r="H64" i="7"/>
  <c r="G64" i="7"/>
  <c r="G63" i="7" s="1"/>
  <c r="F64" i="7"/>
  <c r="F63" i="7" s="1"/>
  <c r="E64" i="7"/>
  <c r="E63" i="7" s="1"/>
  <c r="H63" i="7"/>
  <c r="I59" i="7"/>
  <c r="I58" i="7" s="1"/>
  <c r="H59" i="7"/>
  <c r="H58" i="7" s="1"/>
  <c r="G59" i="7"/>
  <c r="G58" i="7" s="1"/>
  <c r="F59" i="7"/>
  <c r="F58" i="7" s="1"/>
  <c r="E59" i="7"/>
  <c r="E58" i="7" s="1"/>
  <c r="I56" i="7"/>
  <c r="I55" i="7" s="1"/>
  <c r="H56" i="7"/>
  <c r="H55" i="7" s="1"/>
  <c r="G56" i="7"/>
  <c r="G55" i="7" s="1"/>
  <c r="F56" i="7"/>
  <c r="F55" i="7" s="1"/>
  <c r="E56" i="7"/>
  <c r="E55" i="7" s="1"/>
  <c r="I52" i="7"/>
  <c r="I51" i="7" s="1"/>
  <c r="H52" i="7"/>
  <c r="H51" i="7" s="1"/>
  <c r="G52" i="7"/>
  <c r="G51" i="7" s="1"/>
  <c r="F52" i="7"/>
  <c r="F51" i="7" s="1"/>
  <c r="E52" i="7"/>
  <c r="E51" i="7" s="1"/>
  <c r="I43" i="7"/>
  <c r="H43" i="7"/>
  <c r="G43" i="7"/>
  <c r="F43" i="7"/>
  <c r="E43" i="7"/>
  <c r="I41" i="7"/>
  <c r="H41" i="7"/>
  <c r="G41" i="7"/>
  <c r="F41" i="7"/>
  <c r="E41" i="7"/>
  <c r="F40" i="7"/>
  <c r="F39" i="7" s="1"/>
  <c r="I37" i="7"/>
  <c r="I36" i="7" s="1"/>
  <c r="H37" i="7"/>
  <c r="G37" i="7"/>
  <c r="G36" i="7" s="1"/>
  <c r="F37" i="7"/>
  <c r="F36" i="7" s="1"/>
  <c r="E37" i="7"/>
  <c r="E36" i="7" s="1"/>
  <c r="H36" i="7"/>
  <c r="G32" i="7"/>
  <c r="F32" i="7"/>
  <c r="E32" i="7"/>
  <c r="H32" i="7"/>
  <c r="I27" i="7"/>
  <c r="I26" i="7" s="1"/>
  <c r="H27" i="7"/>
  <c r="G27" i="7"/>
  <c r="G26" i="7" s="1"/>
  <c r="F27" i="7"/>
  <c r="F26" i="7" s="1"/>
  <c r="E27" i="7"/>
  <c r="E26" i="7" s="1"/>
  <c r="H26" i="7"/>
  <c r="I20" i="7"/>
  <c r="I19" i="7" s="1"/>
  <c r="H20" i="7"/>
  <c r="G20" i="7"/>
  <c r="G19" i="7" s="1"/>
  <c r="F20" i="7"/>
  <c r="F19" i="7" s="1"/>
  <c r="E20" i="7"/>
  <c r="E19" i="7" s="1"/>
  <c r="H19" i="7"/>
  <c r="I17" i="7"/>
  <c r="I16" i="7" s="1"/>
  <c r="H17" i="7"/>
  <c r="G17" i="7"/>
  <c r="G16" i="7" s="1"/>
  <c r="F17" i="7"/>
  <c r="F16" i="7" s="1"/>
  <c r="E17" i="7"/>
  <c r="E16" i="7" s="1"/>
  <c r="H16" i="7"/>
  <c r="I14" i="7"/>
  <c r="I13" i="7" s="1"/>
  <c r="H14" i="7"/>
  <c r="G14" i="7"/>
  <c r="G13" i="7" s="1"/>
  <c r="F14" i="7"/>
  <c r="F13" i="7" s="1"/>
  <c r="E14" i="7"/>
  <c r="E13" i="7" s="1"/>
  <c r="H13" i="7"/>
  <c r="I9" i="7"/>
  <c r="I8" i="7" s="1"/>
  <c r="H9" i="7"/>
  <c r="G9" i="7"/>
  <c r="G8" i="7" s="1"/>
  <c r="F9" i="7"/>
  <c r="F8" i="7" s="1"/>
  <c r="E9" i="7"/>
  <c r="E8" i="7" s="1"/>
  <c r="E7" i="7" s="1"/>
  <c r="H8" i="7"/>
  <c r="E115" i="7" l="1"/>
  <c r="E81" i="7"/>
  <c r="E114" i="7"/>
  <c r="F115" i="7"/>
  <c r="F114" i="7" s="1"/>
  <c r="H50" i="7"/>
  <c r="G7" i="7"/>
  <c r="I7" i="7"/>
  <c r="H7" i="7"/>
  <c r="F7" i="7"/>
  <c r="F6" i="7" s="1"/>
  <c r="H115" i="7"/>
  <c r="H114" i="7" s="1"/>
  <c r="I115" i="7"/>
  <c r="I114" i="7" s="1"/>
  <c r="G115" i="7"/>
  <c r="G114" i="7" s="1"/>
  <c r="F50" i="7"/>
  <c r="H80" i="7"/>
  <c r="F106" i="7"/>
  <c r="F105" i="7" s="1"/>
  <c r="G106" i="7"/>
  <c r="G105" i="7" s="1"/>
  <c r="I106" i="7"/>
  <c r="I105" i="7" s="1"/>
  <c r="E106" i="7"/>
  <c r="E105" i="7" s="1"/>
  <c r="G80" i="7"/>
  <c r="F80" i="7"/>
  <c r="E62" i="7"/>
  <c r="G62" i="7"/>
  <c r="I62" i="7"/>
  <c r="F62" i="7"/>
  <c r="E50" i="7"/>
  <c r="I50" i="7"/>
  <c r="G50" i="7"/>
  <c r="E40" i="7"/>
  <c r="E39" i="7" s="1"/>
  <c r="G40" i="7"/>
  <c r="G39" i="7" s="1"/>
  <c r="I40" i="7"/>
  <c r="I39" i="7" s="1"/>
  <c r="H40" i="7"/>
  <c r="H39" i="7" s="1"/>
  <c r="E6" i="7"/>
  <c r="H62" i="7"/>
  <c r="E80" i="7"/>
  <c r="I80" i="7"/>
  <c r="H106" i="7"/>
  <c r="H105" i="7" s="1"/>
  <c r="E49" i="7" l="1"/>
  <c r="E144" i="7" s="1"/>
  <c r="H6" i="7"/>
  <c r="G6" i="7"/>
  <c r="I49" i="7"/>
  <c r="H49" i="7"/>
  <c r="G49" i="7"/>
  <c r="F49" i="7"/>
  <c r="F144" i="7" s="1"/>
  <c r="I6" i="7"/>
  <c r="I144" i="7" s="1"/>
  <c r="G144" i="7" l="1"/>
  <c r="H144" i="7"/>
  <c r="C33" i="8" l="1"/>
  <c r="D33" i="8"/>
  <c r="E33" i="8"/>
  <c r="F33" i="8"/>
  <c r="B33" i="8"/>
  <c r="C27" i="8"/>
  <c r="C41" i="8"/>
  <c r="D41" i="8"/>
  <c r="E41" i="8"/>
  <c r="F41" i="8"/>
  <c r="B41" i="8"/>
  <c r="C37" i="8"/>
  <c r="D37" i="8"/>
  <c r="E37" i="8"/>
  <c r="F37" i="8"/>
  <c r="B37" i="8"/>
  <c r="C30" i="8"/>
  <c r="D30" i="8"/>
  <c r="E30" i="8"/>
  <c r="F30" i="8"/>
  <c r="B30" i="8"/>
  <c r="B27" i="8"/>
  <c r="C28" i="8"/>
  <c r="D28" i="8"/>
  <c r="E28" i="8"/>
  <c r="F28" i="8"/>
  <c r="B28" i="8"/>
  <c r="C21" i="8"/>
  <c r="D21" i="8"/>
  <c r="E21" i="8"/>
  <c r="F21" i="8"/>
  <c r="B21" i="8"/>
  <c r="C18" i="8"/>
  <c r="D18" i="8"/>
  <c r="E18" i="8"/>
  <c r="F18" i="8"/>
  <c r="B18" i="8"/>
  <c r="C15" i="8"/>
  <c r="D15" i="8"/>
  <c r="E15" i="8"/>
  <c r="F15" i="8"/>
  <c r="B15" i="8"/>
  <c r="C13" i="8"/>
  <c r="D13" i="8"/>
  <c r="E13" i="8"/>
  <c r="F13" i="8"/>
  <c r="B13" i="8"/>
  <c r="C11" i="8"/>
  <c r="C10" i="8" s="1"/>
  <c r="D11" i="8"/>
  <c r="E11" i="8"/>
  <c r="E10" i="8" s="1"/>
  <c r="F11" i="8"/>
  <c r="B11" i="8"/>
  <c r="C11" i="5"/>
  <c r="C10" i="5" s="1"/>
  <c r="D11" i="5"/>
  <c r="D10" i="5" s="1"/>
  <c r="E11" i="5"/>
  <c r="E10" i="5" s="1"/>
  <c r="F11" i="5"/>
  <c r="F10" i="5" s="1"/>
  <c r="B11" i="5"/>
  <c r="B10" i="5"/>
  <c r="E31" i="3"/>
  <c r="F31" i="3"/>
  <c r="G31" i="3"/>
  <c r="H31" i="3"/>
  <c r="D31" i="3"/>
  <c r="E25" i="3"/>
  <c r="F25" i="3"/>
  <c r="G25" i="3"/>
  <c r="H25" i="3"/>
  <c r="F24" i="3"/>
  <c r="H24" i="3"/>
  <c r="D25" i="3"/>
  <c r="D24" i="3" s="1"/>
  <c r="E11" i="3"/>
  <c r="F11" i="3"/>
  <c r="G11" i="3"/>
  <c r="H11" i="3"/>
  <c r="E17" i="3"/>
  <c r="E10" i="3" s="1"/>
  <c r="F17" i="3"/>
  <c r="G17" i="3"/>
  <c r="H17" i="3"/>
  <c r="F10" i="3"/>
  <c r="G10" i="3"/>
  <c r="H10" i="3"/>
  <c r="D17" i="3"/>
  <c r="D11" i="3"/>
  <c r="D10" i="3" s="1"/>
  <c r="B10" i="8" l="1"/>
  <c r="F27" i="8"/>
  <c r="D27" i="8"/>
  <c r="E27" i="8"/>
  <c r="F10" i="8"/>
  <c r="D10" i="8"/>
  <c r="G24" i="3"/>
  <c r="E24" i="3"/>
  <c r="F37" i="10"/>
  <c r="G34" i="10" s="1"/>
  <c r="G37" i="10" s="1"/>
  <c r="H34" i="10" s="1"/>
  <c r="H37" i="10" s="1"/>
  <c r="I34" i="10" s="1"/>
  <c r="I37" i="10" s="1"/>
  <c r="J34" i="10" s="1"/>
  <c r="J37" i="10" s="1"/>
  <c r="J21" i="10"/>
  <c r="I21" i="10"/>
  <c r="H21" i="10"/>
  <c r="G21" i="10"/>
  <c r="F21" i="10"/>
  <c r="J11" i="10"/>
  <c r="I11" i="10"/>
  <c r="H11" i="10"/>
  <c r="G11" i="10"/>
  <c r="F11" i="10"/>
  <c r="J8" i="10"/>
  <c r="I8" i="10"/>
  <c r="I14" i="10" s="1"/>
  <c r="H8" i="10"/>
  <c r="G8" i="10"/>
  <c r="G14" i="10" s="1"/>
  <c r="F8" i="10"/>
  <c r="F14" i="10" s="1"/>
  <c r="J14" i="10" l="1"/>
  <c r="H14" i="10"/>
  <c r="H22" i="10" s="1"/>
  <c r="H28" i="10" s="1"/>
  <c r="H29" i="10" s="1"/>
  <c r="I22" i="10"/>
  <c r="I28" i="10" s="1"/>
  <c r="I29" i="10" s="1"/>
  <c r="J22" i="10"/>
  <c r="J28" i="10" s="1"/>
  <c r="J29" i="10" s="1"/>
  <c r="F22" i="10"/>
  <c r="F28" i="10" s="1"/>
  <c r="F29" i="10" s="1"/>
  <c r="G22" i="10"/>
  <c r="G28" i="10" s="1"/>
  <c r="G29" i="10" s="1"/>
</calcChain>
</file>

<file path=xl/sharedStrings.xml><?xml version="1.0" encoding="utf-8"?>
<sst xmlns="http://schemas.openxmlformats.org/spreadsheetml/2006/main" count="374" uniqueCount="155">
  <si>
    <t>PRIHODI UKUPNO</t>
  </si>
  <si>
    <t>RASHODI UKUPNO</t>
  </si>
  <si>
    <t>NETO FINANCIRANJE</t>
  </si>
  <si>
    <t>Naziv prihoda</t>
  </si>
  <si>
    <t xml:space="preserve">A. RAČUN PRIHODA I RASHODA </t>
  </si>
  <si>
    <t>Razred</t>
  </si>
  <si>
    <t>Skupina</t>
  </si>
  <si>
    <t>Prihodi poslovanja</t>
  </si>
  <si>
    <t>Prihodi od prodaje nefinancijske imovine</t>
  </si>
  <si>
    <t>Naziv rashoda</t>
  </si>
  <si>
    <t>Rashodi poslovanja</t>
  </si>
  <si>
    <t>Rashodi za zaposlene</t>
  </si>
  <si>
    <t>Rashodi za nabavu nefinancijske imovine</t>
  </si>
  <si>
    <t>Rashodi za nabavu neproizvedene dugotrajne imovine</t>
  </si>
  <si>
    <t>RASHODI PREMA FUNKCIJSKOJ KLASIFIKACIJI</t>
  </si>
  <si>
    <t>UKUPNI RASHODI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</si>
  <si>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</si>
  <si>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</si>
  <si>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</si>
  <si>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</si>
  <si>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</si>
  <si>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</si>
  <si>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</si>
  <si>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</si>
  <si>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Izdaci za otplatu glavnice primljenih kredita i zajmova</t>
  </si>
  <si>
    <t>A) SAŽETAK RAČUNA PRIHODA I RASHODA</t>
  </si>
  <si>
    <t>B) SAŽETAK RAČUNA FINANCIRANJA</t>
  </si>
  <si>
    <t>Projekcija 
za 2025.</t>
  </si>
  <si>
    <t>Prihodi od prodaje proizvedene dugotrajne imovine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</si>
  <si>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</si>
  <si>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</si>
  <si>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</si>
  <si>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Naziv</t>
  </si>
  <si>
    <t>FINANCIJSKI PLAN PRORAČUNSKOG KORISNIKA JEDINICE LOKALNE I PODRUČNE (REGIONALNE) SAMOUPRAVE 
ZA 2024. I PROJEKCIJA ZA 2025. I 2026. GODINU</t>
  </si>
  <si>
    <t>Plan za 2024.</t>
  </si>
  <si>
    <t>Projekcija 
za 2026.</t>
  </si>
  <si>
    <t>Izvršenje 2022.</t>
  </si>
  <si>
    <t>Plan 2023.</t>
  </si>
  <si>
    <t>EUR</t>
  </si>
  <si>
    <t>Izvršenje 2022.*</t>
  </si>
  <si>
    <t>* Napomena: Iznosi u stupcima Izvršenje 2022. preračunavaju se iz kuna u eure prema fiksnom tečaju konverzije (1 EUR=7,53450 kuna) i po pravilima za preračunavanje i zaokruživanje.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</si>
  <si>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</si>
  <si>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</si>
  <si>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</si>
  <si>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</si>
  <si>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</si>
  <si>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</si>
  <si>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Proračun za 2024.</t>
  </si>
  <si>
    <t>Projekcija proračuna
za 2025.</t>
  </si>
  <si>
    <t>Projekcija proračuna
za 2026.</t>
  </si>
  <si>
    <t>PRIHODI POSLOVANJA PREMA EKONOMSKOJ KLASIFIKACIJI</t>
  </si>
  <si>
    <t>RASHODI POSLOVANJA PREMA EKONOMSKOJ KLASIFIKACIJI</t>
  </si>
  <si>
    <t>PRIHODI POSLOVANJA PREMA IZVORIMA FINANCIRANJA</t>
  </si>
  <si>
    <t>RASHODI POSLOVANJA PREMA IZVORIMA FINANCIRANJA</t>
  </si>
  <si>
    <t>Brojčana oznaka i naziv</t>
  </si>
  <si>
    <t>5 Pomoći</t>
  </si>
  <si>
    <t>4 Prihodi za posebne namjene</t>
  </si>
  <si>
    <t xml:space="preserve">  43 Ostali prihodi za posebne namjene</t>
  </si>
  <si>
    <t>1 Opći prihodi i primici</t>
  </si>
  <si>
    <t xml:space="preserve">  11 Opći prihodi i primici</t>
  </si>
  <si>
    <t>3 Vlastiti prihodi</t>
  </si>
  <si>
    <t xml:space="preserve">  31 Vlastiti prihodi</t>
  </si>
  <si>
    <t>B. RAČUN FINANCIRANJA PREMA EKONOMSKOJ KLASIFIKACIJI</t>
  </si>
  <si>
    <t>B. RAČUN FINANCIRANJA PREMA IZVORIMA FINANCIRANJA</t>
  </si>
  <si>
    <t>PRIMICI UKUPNO</t>
  </si>
  <si>
    <t>8 Namjenski primici od zaduživanja</t>
  </si>
  <si>
    <t xml:space="preserve">  81 Namjenski primici od zaduživanja</t>
  </si>
  <si>
    <t>IZDACI UKUPNO</t>
  </si>
  <si>
    <t>D) VIŠEGODIŠNJI PLAN URAVNOTEŽENJA</t>
  </si>
  <si>
    <t>RAZLIKA - VIŠAK / MANJAK</t>
  </si>
  <si>
    <t>VIŠAK / MANJAK + NETO FINANCIRANJE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</si>
  <si>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</si>
  <si>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</si>
  <si>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</si>
  <si>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</si>
  <si>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VIŠAK / MANJAK IZ PRETHODNE(IH) GODINE KOJI ĆE SE RASPOREDITI / POKRITI</t>
  </si>
  <si>
    <t>VIŠAK / MANJAK TEKUĆE GODINE</t>
  </si>
  <si>
    <t>Prihodi od imovine</t>
  </si>
  <si>
    <t>Prihodi od upravnih i administrativnih pristojbi,pristojbi po posebnim propisima i naknada</t>
  </si>
  <si>
    <t>Prihodi od prodaje proizvoda i robe te pruženih usluga i prihodi od donacija</t>
  </si>
  <si>
    <t>OSNOVNA ŠKOLA VIKTORA CARA EMINA LOVRAN</t>
  </si>
  <si>
    <t>Financijski rashodi</t>
  </si>
  <si>
    <t>Naknada građanima i kućanstvima na temelju osiguranja i druge naknade</t>
  </si>
  <si>
    <t>Ostali rashodi</t>
  </si>
  <si>
    <t>Rashodi za dodatna ulaganja na nefinancijsku imovinu</t>
  </si>
  <si>
    <t>09 OBRAZOVANJE</t>
  </si>
  <si>
    <t>0912 Osnovno obrazovanje</t>
  </si>
  <si>
    <t>098 Usluge obrazovanja koje nisu drugdje svrstane</t>
  </si>
  <si>
    <t>Vlastiti prihodi</t>
  </si>
  <si>
    <t>32 Vlastiti prihodi-proračunski korisnici</t>
  </si>
  <si>
    <t xml:space="preserve">  52 Pomoći -proračunski korisnici</t>
  </si>
  <si>
    <t>7 Prihodi od prodaje ili zamjene nefinancijske imovine i naknade s naslova osiguranja</t>
  </si>
  <si>
    <t xml:space="preserve">  51 Pomoći</t>
  </si>
  <si>
    <t xml:space="preserve">  44 Prihodi za decentralizirane funkcije</t>
  </si>
  <si>
    <t>73- Prihodi od prodaje ili zamjene nefinancijske imovine i naknade s naslova osiguranja - proračunski korisnici</t>
  </si>
  <si>
    <t>38 Prenesena sredstva vlastiti prihodi</t>
  </si>
  <si>
    <t>48 Prenesena sredstva namjenski prihodi</t>
  </si>
  <si>
    <t>58 Prenesena sredstva pomoći</t>
  </si>
  <si>
    <t>78 Prenesena sredstva  Prihodi od prodaje ili zamjene nefinancijske imovine i naknade s naslova osiguranja - proračunski korisnici</t>
  </si>
  <si>
    <t>PROGRAM 5301</t>
  </si>
  <si>
    <t>OSNOVNOŠKOLSKO OBRAZOVANJE</t>
  </si>
  <si>
    <t>Aktivnost A530101</t>
  </si>
  <si>
    <t>Osiguranje uvjeta rada</t>
  </si>
  <si>
    <t>Izvor financiranja 321</t>
  </si>
  <si>
    <t>Izvor financiranja 383</t>
  </si>
  <si>
    <t>Prenesena sredstva -Vlastiti prihodi</t>
  </si>
  <si>
    <t>Izvor financiranja 431</t>
  </si>
  <si>
    <t>Prihodi za posebne namjene</t>
  </si>
  <si>
    <t>Izvor financiranja 441</t>
  </si>
  <si>
    <t>Prihodi za decentralizirane funkcije-OŠ</t>
  </si>
  <si>
    <t>Izvor financiranja 521</t>
  </si>
  <si>
    <t>Pomoći</t>
  </si>
  <si>
    <t>Naknade građanima i kućanstvima na temelju osiguranja i druge naknade</t>
  </si>
  <si>
    <t>Izvor financiranja 582</t>
  </si>
  <si>
    <t>Prenesena sredstva -Pomoći</t>
  </si>
  <si>
    <t>Izvor financiranja 731</t>
  </si>
  <si>
    <t>Prihodi od prodaje ili zamjene nefin.imov. I naknade šteta s naslova osiguranja</t>
  </si>
  <si>
    <t>Opremanje ustanova školstva</t>
  </si>
  <si>
    <t>Izvor financiranja 782</t>
  </si>
  <si>
    <t>Aktivnost A530106</t>
  </si>
  <si>
    <t>Nabava udžbenika za učenike OŠ</t>
  </si>
  <si>
    <t>PROGRAM 5302</t>
  </si>
  <si>
    <t>UNAPREĐENJE KVALITETE ODGOJNO OBRAZOVNOG SUSTAVA</t>
  </si>
  <si>
    <t>Aktivnost A530202</t>
  </si>
  <si>
    <t>Produženi boravak</t>
  </si>
  <si>
    <t>Izvor financiranja 483</t>
  </si>
  <si>
    <t>Prenesena sredstva-namjenski prihodi</t>
  </si>
  <si>
    <t>Aktivnost A530209</t>
  </si>
  <si>
    <t>Sufinanciranje rada pomoćnika u nastavi</t>
  </si>
  <si>
    <t>Izvor financiranja 111</t>
  </si>
  <si>
    <t>Porezni i ostali prihodi</t>
  </si>
  <si>
    <t>Izvor financiranja 116</t>
  </si>
  <si>
    <t>Predfinanciranja EU projekata</t>
  </si>
  <si>
    <t>Izvor financiranja 512</t>
  </si>
  <si>
    <t>Pomoći iz državnog proračuna</t>
  </si>
  <si>
    <t>Izvor financiranja 515</t>
  </si>
  <si>
    <t>Pomoći za provođenje EU projekata</t>
  </si>
  <si>
    <t>Izvor financiranja 581</t>
  </si>
  <si>
    <t>Aktivnost A530222</t>
  </si>
  <si>
    <t>Programi školskog kurikuluma</t>
  </si>
  <si>
    <t>PROGRAM 5306</t>
  </si>
  <si>
    <t>OBILJEŽAVANJE POSTIGNUĆA UČENIKA I NASTAVNIKA</t>
  </si>
  <si>
    <t>Aktivnost A530604</t>
  </si>
  <si>
    <t>Natjecanja i smotre</t>
  </si>
  <si>
    <t>PROGRAM 5308</t>
  </si>
  <si>
    <t>KAPITALNA ULAGANJA U ODGOJNO OBRAZOVNU INFRASTRUKTURU</t>
  </si>
  <si>
    <t>Aktivnost K530801</t>
  </si>
  <si>
    <t>Prenesena sredstva -'Prihodi od prodaje ili zamjene nefin.imov. I naknade šteta s naslova osiguranja</t>
  </si>
  <si>
    <t>Aktivnost A530107</t>
  </si>
  <si>
    <t>Prehrana za učenike u osnovnim školama</t>
  </si>
  <si>
    <t>Aktivnost A530239</t>
  </si>
  <si>
    <t>Županijska škola plivanja</t>
  </si>
  <si>
    <t>Aktivnost A530240</t>
  </si>
  <si>
    <t>Osiguranje besplatnih zaliha menstrualnih higijenskih potrepština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</si>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</sst>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i/>
      <sz val="10"/>
      <color indexed="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/>
    </xf>
    <xf numFmtId="0" fontId="7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/>
    </xf>
    <xf numFmtId="0" fontId="8" fillId="2" borderId="3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7" fillId="2" borderId="3" xfId="0" applyNumberFormat="1" applyFont="1" applyFill="1" applyBorder="1" applyAlignment="1" applyProtection="1">
      <alignment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0" fontId="15" fillId="0" borderId="5" xfId="0" applyFont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center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7" fillId="2" borderId="4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wrapText="1"/>
    </xf>
    <xf numFmtId="0" fontId="7" fillId="3" borderId="2" xfId="0" applyNumberFormat="1" applyFont="1" applyFill="1" applyBorder="1" applyAlignment="1" applyProtection="1">
      <alignment vertical="center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Alignment="1">
      <alignment wrapText="1"/>
    </xf>
    <xf numFmtId="0" fontId="19" fillId="0" borderId="0" xfId="0" quotePrefix="1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/>
    <xf numFmtId="0" fontId="9" fillId="0" borderId="1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center" wrapText="1"/>
    </xf>
    <xf numFmtId="0" fontId="9" fillId="0" borderId="2" xfId="0" quotePrefix="1" applyNumberFormat="1" applyFont="1" applyFill="1" applyBorder="1" applyAlignment="1" applyProtection="1">
      <alignment horizontal="left"/>
    </xf>
    <xf numFmtId="0" fontId="9" fillId="2" borderId="3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16" fillId="2" borderId="4" xfId="0" applyNumberFormat="1" applyFont="1" applyFill="1" applyBorder="1" applyAlignment="1" applyProtection="1">
      <alignment horizontal="left" vertical="center" wrapText="1"/>
    </xf>
    <xf numFmtId="4" fontId="6" fillId="3" borderId="3" xfId="0" applyNumberFormat="1" applyFont="1" applyFill="1" applyBorder="1" applyAlignment="1">
      <alignment horizontal="right"/>
    </xf>
    <xf numFmtId="4" fontId="6" fillId="0" borderId="3" xfId="0" applyNumberFormat="1" applyFont="1" applyFill="1" applyBorder="1" applyAlignment="1">
      <alignment horizontal="right"/>
    </xf>
    <xf numFmtId="4" fontId="6" fillId="0" borderId="3" xfId="0" applyNumberFormat="1" applyFont="1" applyFill="1" applyBorder="1" applyAlignment="1" applyProtection="1">
      <alignment horizontal="right" wrapText="1"/>
    </xf>
    <xf numFmtId="4" fontId="6" fillId="0" borderId="3" xfId="0" applyNumberFormat="1" applyFont="1" applyBorder="1" applyAlignment="1">
      <alignment horizontal="right"/>
    </xf>
    <xf numFmtId="4" fontId="9" fillId="4" borderId="1" xfId="0" quotePrefix="1" applyNumberFormat="1" applyFont="1" applyFill="1" applyBorder="1" applyAlignment="1">
      <alignment horizontal="right"/>
    </xf>
    <xf numFmtId="4" fontId="9" fillId="4" borderId="3" xfId="0" applyNumberFormat="1" applyFont="1" applyFill="1" applyBorder="1" applyAlignment="1" applyProtection="1">
      <alignment horizontal="right" wrapText="1"/>
    </xf>
    <xf numFmtId="4" fontId="9" fillId="3" borderId="1" xfId="0" quotePrefix="1" applyNumberFormat="1" applyFont="1" applyFill="1" applyBorder="1" applyAlignment="1">
      <alignment horizontal="right"/>
    </xf>
    <xf numFmtId="4" fontId="9" fillId="3" borderId="3" xfId="0" quotePrefix="1" applyNumberFormat="1" applyFont="1" applyFill="1" applyBorder="1" applyAlignment="1">
      <alignment horizontal="right"/>
    </xf>
    <xf numFmtId="4" fontId="6" fillId="3" borderId="1" xfId="0" quotePrefix="1" applyNumberFormat="1" applyFont="1" applyFill="1" applyBorder="1" applyAlignment="1">
      <alignment horizontal="right"/>
    </xf>
    <xf numFmtId="4" fontId="6" fillId="3" borderId="3" xfId="0" quotePrefix="1" applyNumberFormat="1" applyFont="1" applyFill="1" applyBorder="1" applyAlignment="1">
      <alignment horizontal="right"/>
    </xf>
    <xf numFmtId="4" fontId="6" fillId="0" borderId="4" xfId="0" applyNumberFormat="1" applyFont="1" applyFill="1" applyBorder="1" applyAlignment="1" applyProtection="1">
      <alignment horizontal="center" vertical="center" wrapText="1"/>
    </xf>
    <xf numFmtId="4" fontId="6" fillId="0" borderId="3" xfId="0" applyNumberFormat="1" applyFont="1" applyFill="1" applyBorder="1" applyAlignment="1" applyProtection="1">
      <alignment horizontal="center" vertical="center" wrapText="1"/>
    </xf>
    <xf numFmtId="4" fontId="3" fillId="2" borderId="4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 applyProtection="1">
      <alignment horizontal="right" wrapText="1"/>
    </xf>
    <xf numFmtId="4" fontId="6" fillId="2" borderId="4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7" fillId="2" borderId="3" xfId="0" quotePrefix="1" applyFont="1" applyFill="1" applyBorder="1" applyAlignment="1">
      <alignment horizontal="left" vertical="center" wrapText="1"/>
    </xf>
    <xf numFmtId="0" fontId="0" fillId="0" borderId="3" xfId="0" applyBorder="1"/>
    <xf numFmtId="4" fontId="0" fillId="0" borderId="3" xfId="0" applyNumberFormat="1" applyBorder="1"/>
    <xf numFmtId="0" fontId="9" fillId="2" borderId="3" xfId="0" quotePrefix="1" applyFont="1" applyFill="1" applyBorder="1" applyAlignment="1">
      <alignment vertical="center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 wrapText="1"/>
    </xf>
    <xf numFmtId="0" fontId="21" fillId="0" borderId="3" xfId="0" applyFont="1" applyBorder="1" applyAlignment="1">
      <alignment wrapText="1"/>
    </xf>
    <xf numFmtId="4" fontId="6" fillId="2" borderId="3" xfId="0" applyNumberFormat="1" applyFont="1" applyFill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0" fontId="6" fillId="5" borderId="4" xfId="0" applyNumberFormat="1" applyFont="1" applyFill="1" applyBorder="1" applyAlignment="1" applyProtection="1">
      <alignment horizontal="center" vertical="center" wrapText="1"/>
    </xf>
    <xf numFmtId="0" fontId="6" fillId="5" borderId="3" xfId="0" applyNumberFormat="1" applyFont="1" applyFill="1" applyBorder="1" applyAlignment="1" applyProtection="1">
      <alignment horizontal="center" vertical="center" wrapText="1"/>
    </xf>
    <xf numFmtId="0" fontId="6" fillId="4" borderId="4" xfId="0" applyNumberFormat="1" applyFont="1" applyFill="1" applyBorder="1" applyAlignment="1" applyProtection="1">
      <alignment horizontal="left" vertical="center" wrapText="1"/>
    </xf>
    <xf numFmtId="0" fontId="6" fillId="6" borderId="4" xfId="0" applyNumberFormat="1" applyFont="1" applyFill="1" applyBorder="1" applyAlignment="1" applyProtection="1">
      <alignment horizontal="left" vertical="center" wrapText="1"/>
    </xf>
    <xf numFmtId="0" fontId="6" fillId="7" borderId="4" xfId="0" applyNumberFormat="1" applyFont="1" applyFill="1" applyBorder="1" applyAlignment="1" applyProtection="1">
      <alignment horizontal="left" vertical="center" wrapText="1"/>
    </xf>
    <xf numFmtId="4" fontId="3" fillId="4" borderId="4" xfId="0" applyNumberFormat="1" applyFont="1" applyFill="1" applyBorder="1" applyAlignment="1">
      <alignment horizontal="right"/>
    </xf>
    <xf numFmtId="4" fontId="3" fillId="6" borderId="4" xfId="0" applyNumberFormat="1" applyFont="1" applyFill="1" applyBorder="1" applyAlignment="1">
      <alignment horizontal="right"/>
    </xf>
    <xf numFmtId="4" fontId="3" fillId="7" borderId="4" xfId="0" applyNumberFormat="1" applyFont="1" applyFill="1" applyBorder="1" applyAlignment="1">
      <alignment horizontal="right"/>
    </xf>
    <xf numFmtId="4" fontId="3" fillId="2" borderId="4" xfId="0" applyNumberFormat="1" applyFont="1" applyFill="1" applyBorder="1" applyAlignment="1" applyProtection="1">
      <alignment horizontal="right" wrapText="1"/>
    </xf>
    <xf numFmtId="4" fontId="0" fillId="0" borderId="0" xfId="0" applyNumberFormat="1"/>
    <xf numFmtId="0" fontId="9" fillId="0" borderId="1" xfId="0" quotePrefix="1" applyFont="1" applyBorder="1" applyAlignment="1">
      <alignment horizontal="left" vertical="center"/>
    </xf>
    <xf numFmtId="0" fontId="7" fillId="0" borderId="2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vertical="center" wrapText="1"/>
    </xf>
    <xf numFmtId="0" fontId="11" fillId="0" borderId="0" xfId="0" applyFont="1" applyAlignment="1">
      <alignment wrapText="1"/>
    </xf>
    <xf numFmtId="0" fontId="9" fillId="3" borderId="1" xfId="0" applyNumberFormat="1" applyFont="1" applyFill="1" applyBorder="1" applyAlignment="1" applyProtection="1">
      <alignment horizontal="left" vertical="center" wrapText="1"/>
    </xf>
    <xf numFmtId="0" fontId="7" fillId="3" borderId="2" xfId="0" applyNumberFormat="1" applyFont="1" applyFill="1" applyBorder="1" applyAlignment="1" applyProtection="1">
      <alignment vertical="center" wrapText="1"/>
    </xf>
    <xf numFmtId="0" fontId="7" fillId="3" borderId="2" xfId="0" applyNumberFormat="1" applyFont="1" applyFill="1" applyBorder="1" applyAlignment="1" applyProtection="1">
      <alignment vertical="center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vertical="center" wrapText="1"/>
    </xf>
    <xf numFmtId="0" fontId="9" fillId="0" borderId="1" xfId="0" quotePrefix="1" applyFont="1" applyFill="1" applyBorder="1" applyAlignment="1">
      <alignment horizontal="left" vertical="center"/>
    </xf>
    <xf numFmtId="0" fontId="9" fillId="0" borderId="1" xfId="0" quotePrefix="1" applyNumberFormat="1" applyFont="1" applyFill="1" applyBorder="1" applyAlignment="1" applyProtection="1">
      <alignment horizontal="left" vertical="center" wrapText="1"/>
    </xf>
    <xf numFmtId="0" fontId="9" fillId="3" borderId="1" xfId="0" quotePrefix="1" applyNumberFormat="1" applyFont="1" applyFill="1" applyBorder="1" applyAlignment="1" applyProtection="1">
      <alignment horizontal="left" vertical="center" wrapText="1"/>
    </xf>
    <xf numFmtId="0" fontId="13" fillId="0" borderId="0" xfId="0" applyNumberFormat="1" applyFont="1" applyFill="1" applyBorder="1" applyAlignment="1" applyProtection="1">
      <alignment wrapText="1"/>
    </xf>
    <xf numFmtId="0" fontId="14" fillId="0" borderId="0" xfId="0" applyNumberFormat="1" applyFont="1" applyFill="1" applyBorder="1" applyAlignment="1" applyProtection="1">
      <alignment wrapText="1"/>
    </xf>
    <xf numFmtId="0" fontId="9" fillId="4" borderId="1" xfId="0" applyNumberFormat="1" applyFont="1" applyFill="1" applyBorder="1" applyAlignment="1" applyProtection="1">
      <alignment horizontal="left" vertical="center" wrapText="1"/>
    </xf>
    <xf numFmtId="0" fontId="9" fillId="4" borderId="2" xfId="0" applyNumberFormat="1" applyFont="1" applyFill="1" applyBorder="1" applyAlignment="1" applyProtection="1">
      <alignment horizontal="left" vertical="center" wrapText="1"/>
    </xf>
    <xf numFmtId="0" fontId="9" fillId="4" borderId="4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horizontal="left" vertical="center" wrapText="1"/>
    </xf>
    <xf numFmtId="0" fontId="9" fillId="3" borderId="4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22" fillId="2" borderId="1" xfId="0" applyNumberFormat="1" applyFont="1" applyFill="1" applyBorder="1" applyAlignment="1" applyProtection="1">
      <alignment horizontal="left" vertical="center" wrapText="1"/>
    </xf>
    <xf numFmtId="0" fontId="22" fillId="2" borderId="2" xfId="0" applyNumberFormat="1" applyFont="1" applyFill="1" applyBorder="1" applyAlignment="1" applyProtection="1">
      <alignment horizontal="left" vertical="center" wrapText="1"/>
    </xf>
    <xf numFmtId="0" fontId="22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6" fillId="4" borderId="2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left" vertical="center" wrapText="1"/>
    </xf>
    <xf numFmtId="0" fontId="6" fillId="6" borderId="1" xfId="0" applyNumberFormat="1" applyFont="1" applyFill="1" applyBorder="1" applyAlignment="1" applyProtection="1">
      <alignment horizontal="left" vertical="center" wrapText="1"/>
    </xf>
    <xf numFmtId="0" fontId="6" fillId="6" borderId="2" xfId="0" applyNumberFormat="1" applyFont="1" applyFill="1" applyBorder="1" applyAlignment="1" applyProtection="1">
      <alignment horizontal="left" vertical="center" wrapText="1"/>
    </xf>
    <xf numFmtId="0" fontId="6" fillId="6" borderId="4" xfId="0" applyNumberFormat="1" applyFont="1" applyFill="1" applyBorder="1" applyAlignment="1" applyProtection="1">
      <alignment horizontal="left" vertical="center" wrapText="1"/>
    </xf>
    <xf numFmtId="0" fontId="6" fillId="7" borderId="1" xfId="0" applyNumberFormat="1" applyFont="1" applyFill="1" applyBorder="1" applyAlignment="1" applyProtection="1">
      <alignment horizontal="left" vertical="center" wrapText="1"/>
    </xf>
    <xf numFmtId="0" fontId="6" fillId="7" borderId="2" xfId="0" applyNumberFormat="1" applyFont="1" applyFill="1" applyBorder="1" applyAlignment="1" applyProtection="1">
      <alignment horizontal="left" vertical="center" wrapText="1"/>
    </xf>
    <xf numFmtId="0" fontId="6" fillId="7" borderId="4" xfId="0" applyNumberFormat="1" applyFont="1" applyFill="1" applyBorder="1" applyAlignment="1" applyProtection="1">
      <alignment horizontal="left" vertical="center" wrapText="1"/>
    </xf>
    <xf numFmtId="0" fontId="6" fillId="5" borderId="1" xfId="0" applyNumberFormat="1" applyFont="1" applyFill="1" applyBorder="1" applyAlignment="1" applyProtection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workbookViewId="0">
      <selection activeCell="A3" sqref="A3:J3"/>
    </sheetView>
  </sheetViews>
  <sheetFormatPr defaultRowHeight="15" x14ac:dyDescent="0.25"/>
  <cols>
    <col min="5" max="10" width="25.28515625" customWidth="1"/>
  </cols>
  <sheetData>
    <row r="1" spans="1:10" ht="42" customHeight="1" x14ac:dyDescent="0.25">
      <c r="A1" s="95" t="s">
        <v>33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18" x14ac:dyDescent="0.25">
      <c r="A2" s="25"/>
      <c r="B2" s="25"/>
      <c r="C2" s="25"/>
      <c r="D2" s="25"/>
      <c r="E2" s="25"/>
      <c r="F2" s="25"/>
      <c r="G2" s="73" t="s">
        <v>80</v>
      </c>
      <c r="H2" s="25"/>
      <c r="I2" s="25"/>
      <c r="J2" s="25"/>
    </row>
    <row r="3" spans="1:10" ht="15.75" x14ac:dyDescent="0.25">
      <c r="A3" s="95" t="s">
        <v>19</v>
      </c>
      <c r="B3" s="95"/>
      <c r="C3" s="95"/>
      <c r="D3" s="95"/>
      <c r="E3" s="95"/>
      <c r="F3" s="95"/>
      <c r="G3" s="95"/>
      <c r="H3" s="95"/>
      <c r="I3" s="96"/>
      <c r="J3" s="96"/>
    </row>
    <row r="4" spans="1:10" ht="18" x14ac:dyDescent="0.25">
      <c r="A4" s="25"/>
      <c r="B4" s="25"/>
      <c r="C4" s="25"/>
      <c r="D4" s="25"/>
      <c r="E4" s="25"/>
      <c r="F4" s="25"/>
      <c r="G4" s="25"/>
      <c r="H4" s="25"/>
      <c r="I4" s="5"/>
      <c r="J4" s="5"/>
    </row>
    <row r="5" spans="1:10" ht="15.75" x14ac:dyDescent="0.25">
      <c r="A5" s="95" t="s">
        <v>25</v>
      </c>
      <c r="B5" s="97"/>
      <c r="C5" s="97"/>
      <c r="D5" s="97"/>
      <c r="E5" s="97"/>
      <c r="F5" s="97"/>
      <c r="G5" s="97"/>
      <c r="H5" s="97"/>
      <c r="I5" s="97"/>
      <c r="J5" s="97"/>
    </row>
    <row r="6" spans="1:10" ht="18" x14ac:dyDescent="0.25">
      <c r="A6" s="1"/>
      <c r="B6" s="2"/>
      <c r="C6" s="2"/>
      <c r="D6" s="2"/>
      <c r="E6" s="6"/>
      <c r="F6" s="7"/>
      <c r="G6" s="7"/>
      <c r="H6" s="7"/>
      <c r="I6" s="7"/>
      <c r="J6" s="32" t="s">
        <v>38</v>
      </c>
    </row>
    <row r="7" spans="1:10" ht="25.5" x14ac:dyDescent="0.25">
      <c r="A7" s="28"/>
      <c r="B7" s="29"/>
      <c r="C7" s="29"/>
      <c r="D7" s="30"/>
      <c r="E7" s="31"/>
      <c r="F7" s="3" t="s">
        <v>39</v>
      </c>
      <c r="G7" s="3" t="s">
        <v>37</v>
      </c>
      <c r="H7" s="3" t="s">
        <v>47</v>
      </c>
      <c r="I7" s="3" t="s">
        <v>48</v>
      </c>
      <c r="J7" s="3" t="s">
        <v>49</v>
      </c>
    </row>
    <row r="8" spans="1:10" x14ac:dyDescent="0.25">
      <c r="A8" s="98" t="s">
        <v>0</v>
      </c>
      <c r="B8" s="99"/>
      <c r="C8" s="99"/>
      <c r="D8" s="99"/>
      <c r="E8" s="100"/>
      <c r="F8" s="57">
        <f>F9+F10</f>
        <v>1656486.51</v>
      </c>
      <c r="G8" s="57">
        <f t="shared" ref="G8:J8" si="0">G9+G10</f>
        <v>1644644.6700000002</v>
      </c>
      <c r="H8" s="57">
        <f t="shared" si="0"/>
        <v>1703037.72</v>
      </c>
      <c r="I8" s="57">
        <f t="shared" si="0"/>
        <v>1703037.72</v>
      </c>
      <c r="J8" s="57">
        <f t="shared" si="0"/>
        <v>1703037.72</v>
      </c>
    </row>
    <row r="9" spans="1:10" x14ac:dyDescent="0.25">
      <c r="A9" s="101" t="s">
        <v>41</v>
      </c>
      <c r="B9" s="102"/>
      <c r="C9" s="102"/>
      <c r="D9" s="102"/>
      <c r="E9" s="94"/>
      <c r="F9" s="58">
        <v>1455653.48</v>
      </c>
      <c r="G9" s="58">
        <v>1644533.32</v>
      </c>
      <c r="H9" s="58">
        <v>1703037.72</v>
      </c>
      <c r="I9" s="58">
        <v>1703037.72</v>
      </c>
      <c r="J9" s="58">
        <v>1703037.72</v>
      </c>
    </row>
    <row r="10" spans="1:10" x14ac:dyDescent="0.25">
      <c r="A10" s="103" t="s">
        <v>42</v>
      </c>
      <c r="B10" s="94"/>
      <c r="C10" s="94"/>
      <c r="D10" s="94"/>
      <c r="E10" s="94"/>
      <c r="F10" s="58">
        <v>200833.03</v>
      </c>
      <c r="G10" s="58">
        <v>111.35</v>
      </c>
      <c r="H10" s="58"/>
      <c r="I10" s="58"/>
      <c r="J10" s="58"/>
    </row>
    <row r="11" spans="1:10" x14ac:dyDescent="0.25">
      <c r="A11" s="33" t="s">
        <v>1</v>
      </c>
      <c r="B11" s="41"/>
      <c r="C11" s="41"/>
      <c r="D11" s="41"/>
      <c r="E11" s="41"/>
      <c r="F11" s="57">
        <f>F12+F13</f>
        <v>1465772.23</v>
      </c>
      <c r="G11" s="57">
        <f t="shared" ref="G11:J11" si="1">G12+G13</f>
        <v>1856562.69</v>
      </c>
      <c r="H11" s="57">
        <f t="shared" si="1"/>
        <v>1704607.72</v>
      </c>
      <c r="I11" s="57">
        <f t="shared" si="1"/>
        <v>1703037.72</v>
      </c>
      <c r="J11" s="57">
        <f t="shared" si="1"/>
        <v>1703037.72</v>
      </c>
    </row>
    <row r="12" spans="1:10" x14ac:dyDescent="0.25">
      <c r="A12" s="104" t="s">
        <v>43</v>
      </c>
      <c r="B12" s="102"/>
      <c r="C12" s="102"/>
      <c r="D12" s="102"/>
      <c r="E12" s="102"/>
      <c r="F12" s="58">
        <v>1436516.16</v>
      </c>
      <c r="G12" s="58">
        <v>1636874.88</v>
      </c>
      <c r="H12" s="58">
        <v>1697285.16</v>
      </c>
      <c r="I12" s="58">
        <v>1695715.16</v>
      </c>
      <c r="J12" s="59">
        <v>1695715.16</v>
      </c>
    </row>
    <row r="13" spans="1:10" x14ac:dyDescent="0.25">
      <c r="A13" s="93" t="s">
        <v>44</v>
      </c>
      <c r="B13" s="94"/>
      <c r="C13" s="94"/>
      <c r="D13" s="94"/>
      <c r="E13" s="94"/>
      <c r="F13" s="60">
        <v>29256.07</v>
      </c>
      <c r="G13" s="60">
        <v>219687.81</v>
      </c>
      <c r="H13" s="60">
        <v>7322.56</v>
      </c>
      <c r="I13" s="60">
        <v>7322.56</v>
      </c>
      <c r="J13" s="59">
        <v>7322.56</v>
      </c>
    </row>
    <row r="14" spans="1:10" x14ac:dyDescent="0.25">
      <c r="A14" s="105" t="s">
        <v>69</v>
      </c>
      <c r="B14" s="99"/>
      <c r="C14" s="99"/>
      <c r="D14" s="99"/>
      <c r="E14" s="99"/>
      <c r="F14" s="57">
        <f>F8-F11</f>
        <v>190714.28000000003</v>
      </c>
      <c r="G14" s="57">
        <f t="shared" ref="G14:J14" si="2">G8-G11</f>
        <v>-211918.01999999979</v>
      </c>
      <c r="H14" s="57">
        <f t="shared" si="2"/>
        <v>-1570</v>
      </c>
      <c r="I14" s="57">
        <f t="shared" si="2"/>
        <v>0</v>
      </c>
      <c r="J14" s="57">
        <f t="shared" si="2"/>
        <v>0</v>
      </c>
    </row>
    <row r="15" spans="1:10" ht="18" x14ac:dyDescent="0.25">
      <c r="A15" s="25"/>
      <c r="B15" s="23"/>
      <c r="C15" s="23"/>
      <c r="D15" s="23"/>
      <c r="E15" s="23"/>
      <c r="F15" s="23"/>
      <c r="G15" s="23"/>
      <c r="H15" s="24"/>
      <c r="I15" s="24"/>
      <c r="J15" s="24"/>
    </row>
    <row r="16" spans="1:10" ht="15.75" x14ac:dyDescent="0.25">
      <c r="A16" s="95" t="s">
        <v>26</v>
      </c>
      <c r="B16" s="97"/>
      <c r="C16" s="97"/>
      <c r="D16" s="97"/>
      <c r="E16" s="97"/>
      <c r="F16" s="97"/>
      <c r="G16" s="97"/>
      <c r="H16" s="97"/>
      <c r="I16" s="97"/>
      <c r="J16" s="97"/>
    </row>
    <row r="17" spans="1:10" ht="18" x14ac:dyDescent="0.25">
      <c r="A17" s="25"/>
      <c r="B17" s="23"/>
      <c r="C17" s="23"/>
      <c r="D17" s="23"/>
      <c r="E17" s="23"/>
      <c r="F17" s="23"/>
      <c r="G17" s="23"/>
      <c r="H17" s="24"/>
      <c r="I17" s="24"/>
      <c r="J17" s="24"/>
    </row>
    <row r="18" spans="1:10" ht="25.5" x14ac:dyDescent="0.25">
      <c r="A18" s="28"/>
      <c r="B18" s="29"/>
      <c r="C18" s="29"/>
      <c r="D18" s="30"/>
      <c r="E18" s="31"/>
      <c r="F18" s="3" t="s">
        <v>39</v>
      </c>
      <c r="G18" s="3" t="s">
        <v>37</v>
      </c>
      <c r="H18" s="3" t="s">
        <v>47</v>
      </c>
      <c r="I18" s="3" t="s">
        <v>48</v>
      </c>
      <c r="J18" s="3" t="s">
        <v>49</v>
      </c>
    </row>
    <row r="19" spans="1:10" x14ac:dyDescent="0.25">
      <c r="A19" s="93" t="s">
        <v>45</v>
      </c>
      <c r="B19" s="94"/>
      <c r="C19" s="94"/>
      <c r="D19" s="94"/>
      <c r="E19" s="94"/>
      <c r="F19" s="60"/>
      <c r="G19" s="60"/>
      <c r="H19" s="60"/>
      <c r="I19" s="60"/>
      <c r="J19" s="59"/>
    </row>
    <row r="20" spans="1:10" x14ac:dyDescent="0.25">
      <c r="A20" s="93" t="s">
        <v>46</v>
      </c>
      <c r="B20" s="94"/>
      <c r="C20" s="94"/>
      <c r="D20" s="94"/>
      <c r="E20" s="94"/>
      <c r="F20" s="60"/>
      <c r="G20" s="60"/>
      <c r="H20" s="60"/>
      <c r="I20" s="60"/>
      <c r="J20" s="59"/>
    </row>
    <row r="21" spans="1:10" x14ac:dyDescent="0.25">
      <c r="A21" s="105" t="s">
        <v>2</v>
      </c>
      <c r="B21" s="99"/>
      <c r="C21" s="99"/>
      <c r="D21" s="99"/>
      <c r="E21" s="99"/>
      <c r="F21" s="57">
        <f>F19-F20</f>
        <v>0</v>
      </c>
      <c r="G21" s="57">
        <f t="shared" ref="G21:J21" si="3">G19-G20</f>
        <v>0</v>
      </c>
      <c r="H21" s="57">
        <f t="shared" si="3"/>
        <v>0</v>
      </c>
      <c r="I21" s="57">
        <f t="shared" si="3"/>
        <v>0</v>
      </c>
      <c r="J21" s="57">
        <f t="shared" si="3"/>
        <v>0</v>
      </c>
    </row>
    <row r="22" spans="1:10" x14ac:dyDescent="0.25">
      <c r="A22" s="105" t="s">
        <v>70</v>
      </c>
      <c r="B22" s="99"/>
      <c r="C22" s="99"/>
      <c r="D22" s="99"/>
      <c r="E22" s="99"/>
      <c r="F22" s="57">
        <f>F14+F21</f>
        <v>190714.28000000003</v>
      </c>
      <c r="G22" s="57">
        <f t="shared" ref="G22:J22" si="4">G14+G21</f>
        <v>-211918.01999999979</v>
      </c>
      <c r="H22" s="57">
        <f t="shared" si="4"/>
        <v>-1570</v>
      </c>
      <c r="I22" s="57">
        <f t="shared" si="4"/>
        <v>0</v>
      </c>
      <c r="J22" s="57">
        <f t="shared" si="4"/>
        <v>0</v>
      </c>
    </row>
    <row r="23" spans="1:10" ht="18" x14ac:dyDescent="0.25">
      <c r="A23" s="22"/>
      <c r="B23" s="23"/>
      <c r="C23" s="23"/>
      <c r="D23" s="23"/>
      <c r="E23" s="23"/>
      <c r="F23" s="23"/>
      <c r="G23" s="23"/>
      <c r="H23" s="24"/>
      <c r="I23" s="24"/>
      <c r="J23" s="24"/>
    </row>
    <row r="24" spans="1:10" ht="15.75" x14ac:dyDescent="0.25">
      <c r="A24" s="95" t="s">
        <v>71</v>
      </c>
      <c r="B24" s="97"/>
      <c r="C24" s="97"/>
      <c r="D24" s="97"/>
      <c r="E24" s="97"/>
      <c r="F24" s="97"/>
      <c r="G24" s="97"/>
      <c r="H24" s="97"/>
      <c r="I24" s="97"/>
      <c r="J24" s="97"/>
    </row>
    <row r="25" spans="1:10" ht="15.75" x14ac:dyDescent="0.25">
      <c r="A25" s="39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25.5" x14ac:dyDescent="0.25">
      <c r="A26" s="28"/>
      <c r="B26" s="29"/>
      <c r="C26" s="29"/>
      <c r="D26" s="30"/>
      <c r="E26" s="31"/>
      <c r="F26" s="3" t="s">
        <v>39</v>
      </c>
      <c r="G26" s="3" t="s">
        <v>37</v>
      </c>
      <c r="H26" s="3" t="s">
        <v>47</v>
      </c>
      <c r="I26" s="3" t="s">
        <v>48</v>
      </c>
      <c r="J26" s="3" t="s">
        <v>49</v>
      </c>
    </row>
    <row r="27" spans="1:10" ht="15" customHeight="1" x14ac:dyDescent="0.25">
      <c r="A27" s="108" t="s">
        <v>72</v>
      </c>
      <c r="B27" s="109"/>
      <c r="C27" s="109"/>
      <c r="D27" s="109"/>
      <c r="E27" s="110"/>
      <c r="F27" s="61">
        <v>21203.74</v>
      </c>
      <c r="G27" s="61">
        <v>211918.02</v>
      </c>
      <c r="H27" s="61">
        <v>1570</v>
      </c>
      <c r="I27" s="61">
        <v>0</v>
      </c>
      <c r="J27" s="62">
        <v>0</v>
      </c>
    </row>
    <row r="28" spans="1:10" ht="15" customHeight="1" x14ac:dyDescent="0.25">
      <c r="A28" s="105" t="s">
        <v>73</v>
      </c>
      <c r="B28" s="99"/>
      <c r="C28" s="99"/>
      <c r="D28" s="99"/>
      <c r="E28" s="99"/>
      <c r="F28" s="63">
        <f>F22+F27</f>
        <v>211918.02000000002</v>
      </c>
      <c r="G28" s="63">
        <f t="shared" ref="G28:J28" si="5">G22+G27</f>
        <v>0</v>
      </c>
      <c r="H28" s="63">
        <f t="shared" si="5"/>
        <v>0</v>
      </c>
      <c r="I28" s="63">
        <f t="shared" si="5"/>
        <v>0</v>
      </c>
      <c r="J28" s="64">
        <f t="shared" si="5"/>
        <v>0</v>
      </c>
    </row>
    <row r="29" spans="1:10" ht="45" customHeight="1" x14ac:dyDescent="0.25">
      <c r="A29" s="98" t="s">
        <v>74</v>
      </c>
      <c r="B29" s="111"/>
      <c r="C29" s="111"/>
      <c r="D29" s="111"/>
      <c r="E29" s="112"/>
      <c r="F29" s="63">
        <f>F14+F21+F27-F28</f>
        <v>0</v>
      </c>
      <c r="G29" s="63">
        <f t="shared" ref="G29:J29" si="6">G14+G21+G27-G28</f>
        <v>2.0372681319713593E-10</v>
      </c>
      <c r="H29" s="63">
        <f t="shared" si="6"/>
        <v>0</v>
      </c>
      <c r="I29" s="63">
        <f t="shared" si="6"/>
        <v>0</v>
      </c>
      <c r="J29" s="64">
        <f t="shared" si="6"/>
        <v>0</v>
      </c>
    </row>
    <row r="30" spans="1:10" ht="15.75" x14ac:dyDescent="0.25">
      <c r="A30" s="42"/>
      <c r="B30" s="43"/>
      <c r="C30" s="43"/>
      <c r="D30" s="43"/>
      <c r="E30" s="43"/>
      <c r="F30" s="43"/>
      <c r="G30" s="43"/>
      <c r="H30" s="43"/>
      <c r="I30" s="43"/>
      <c r="J30" s="43"/>
    </row>
    <row r="31" spans="1:10" ht="15.75" x14ac:dyDescent="0.25">
      <c r="A31" s="113" t="s">
        <v>68</v>
      </c>
      <c r="B31" s="113"/>
      <c r="C31" s="113"/>
      <c r="D31" s="113"/>
      <c r="E31" s="113"/>
      <c r="F31" s="113"/>
      <c r="G31" s="113"/>
      <c r="H31" s="113"/>
      <c r="I31" s="113"/>
      <c r="J31" s="113"/>
    </row>
    <row r="32" spans="1:10" ht="18" x14ac:dyDescent="0.25">
      <c r="A32" s="44"/>
      <c r="B32" s="45"/>
      <c r="C32" s="45"/>
      <c r="D32" s="45"/>
      <c r="E32" s="45"/>
      <c r="F32" s="45"/>
      <c r="G32" s="45"/>
      <c r="H32" s="46"/>
      <c r="I32" s="46"/>
      <c r="J32" s="46"/>
    </row>
    <row r="33" spans="1:10" ht="25.5" x14ac:dyDescent="0.25">
      <c r="A33" s="47"/>
      <c r="B33" s="48"/>
      <c r="C33" s="48"/>
      <c r="D33" s="49"/>
      <c r="E33" s="50"/>
      <c r="F33" s="51" t="s">
        <v>39</v>
      </c>
      <c r="G33" s="51" t="s">
        <v>37</v>
      </c>
      <c r="H33" s="51" t="s">
        <v>47</v>
      </c>
      <c r="I33" s="51" t="s">
        <v>48</v>
      </c>
      <c r="J33" s="51" t="s">
        <v>49</v>
      </c>
    </row>
    <row r="34" spans="1:10" x14ac:dyDescent="0.25">
      <c r="A34" s="108" t="s">
        <v>72</v>
      </c>
      <c r="B34" s="109"/>
      <c r="C34" s="109"/>
      <c r="D34" s="109"/>
      <c r="E34" s="110"/>
      <c r="F34" s="61">
        <v>0</v>
      </c>
      <c r="G34" s="61">
        <f>F37</f>
        <v>0</v>
      </c>
      <c r="H34" s="61">
        <f>G37</f>
        <v>0</v>
      </c>
      <c r="I34" s="61">
        <f>H37</f>
        <v>0</v>
      </c>
      <c r="J34" s="62">
        <f>I37</f>
        <v>0</v>
      </c>
    </row>
    <row r="35" spans="1:10" ht="28.5" customHeight="1" x14ac:dyDescent="0.25">
      <c r="A35" s="108" t="s">
        <v>75</v>
      </c>
      <c r="B35" s="109"/>
      <c r="C35" s="109"/>
      <c r="D35" s="109"/>
      <c r="E35" s="110"/>
      <c r="F35" s="61">
        <v>0</v>
      </c>
      <c r="G35" s="61">
        <v>0</v>
      </c>
      <c r="H35" s="61">
        <v>0</v>
      </c>
      <c r="I35" s="61">
        <v>0</v>
      </c>
      <c r="J35" s="62">
        <v>0</v>
      </c>
    </row>
    <row r="36" spans="1:10" x14ac:dyDescent="0.25">
      <c r="A36" s="108" t="s">
        <v>76</v>
      </c>
      <c r="B36" s="114"/>
      <c r="C36" s="114"/>
      <c r="D36" s="114"/>
      <c r="E36" s="115"/>
      <c r="F36" s="61">
        <v>0</v>
      </c>
      <c r="G36" s="61">
        <v>0</v>
      </c>
      <c r="H36" s="61">
        <v>0</v>
      </c>
      <c r="I36" s="61">
        <v>0</v>
      </c>
      <c r="J36" s="62">
        <v>0</v>
      </c>
    </row>
    <row r="37" spans="1:10" ht="15" customHeight="1" x14ac:dyDescent="0.25">
      <c r="A37" s="105" t="s">
        <v>73</v>
      </c>
      <c r="B37" s="99"/>
      <c r="C37" s="99"/>
      <c r="D37" s="99"/>
      <c r="E37" s="99"/>
      <c r="F37" s="65">
        <f>F34-F35+F36</f>
        <v>0</v>
      </c>
      <c r="G37" s="65">
        <f t="shared" ref="G37:J37" si="7">G34-G35+G36</f>
        <v>0</v>
      </c>
      <c r="H37" s="65">
        <f t="shared" si="7"/>
        <v>0</v>
      </c>
      <c r="I37" s="65">
        <f t="shared" si="7"/>
        <v>0</v>
      </c>
      <c r="J37" s="66">
        <f t="shared" si="7"/>
        <v>0</v>
      </c>
    </row>
    <row r="38" spans="1:10" ht="17.25" customHeight="1" x14ac:dyDescent="0.25"/>
    <row r="39" spans="1:10" x14ac:dyDescent="0.25">
      <c r="A39" s="106" t="s">
        <v>40</v>
      </c>
      <c r="B39" s="107"/>
      <c r="C39" s="107"/>
      <c r="D39" s="107"/>
      <c r="E39" s="107"/>
      <c r="F39" s="107"/>
      <c r="G39" s="107"/>
      <c r="H39" s="107"/>
      <c r="I39" s="107"/>
      <c r="J39" s="107"/>
    </row>
    <row r="40" spans="1:10" ht="9" customHeight="1" x14ac:dyDescent="0.25"/>
  </sheetData>
  <mergeCells count="24">
    <mergeCell ref="A39:J39"/>
    <mergeCell ref="A21:E21"/>
    <mergeCell ref="A22:E22"/>
    <mergeCell ref="A24:J24"/>
    <mergeCell ref="A27:E27"/>
    <mergeCell ref="A28:E28"/>
    <mergeCell ref="A29:E29"/>
    <mergeCell ref="A31:J31"/>
    <mergeCell ref="A34:E34"/>
    <mergeCell ref="A35:E35"/>
    <mergeCell ref="A36:E36"/>
    <mergeCell ref="A37:E37"/>
    <mergeCell ref="A20:E20"/>
    <mergeCell ref="A1:J1"/>
    <mergeCell ref="A3:J3"/>
    <mergeCell ref="A5:J5"/>
    <mergeCell ref="A8:E8"/>
    <mergeCell ref="A9:E9"/>
    <mergeCell ref="A10:E10"/>
    <mergeCell ref="A12:E12"/>
    <mergeCell ref="A13:E13"/>
    <mergeCell ref="A14:E14"/>
    <mergeCell ref="A16:J16"/>
    <mergeCell ref="A19:E19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workbookViewId="0">
      <selection activeCell="I31" sqref="I31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8" width="25.28515625" customWidth="1"/>
  </cols>
  <sheetData>
    <row r="1" spans="1:8" ht="42" customHeight="1" x14ac:dyDescent="0.25">
      <c r="A1" s="95" t="s">
        <v>33</v>
      </c>
      <c r="B1" s="95"/>
      <c r="C1" s="95"/>
      <c r="D1" s="95"/>
      <c r="E1" s="95"/>
      <c r="F1" s="95"/>
      <c r="G1" s="95"/>
      <c r="H1" s="95"/>
    </row>
    <row r="2" spans="1:8" ht="18" customHeight="1" x14ac:dyDescent="0.25">
      <c r="A2" s="4"/>
      <c r="B2" s="4"/>
      <c r="C2" s="4"/>
      <c r="D2" s="4"/>
      <c r="E2" s="73" t="s">
        <v>80</v>
      </c>
      <c r="F2" s="73"/>
      <c r="G2" s="4"/>
      <c r="H2" s="4"/>
    </row>
    <row r="3" spans="1:8" ht="15.75" customHeight="1" x14ac:dyDescent="0.25">
      <c r="A3" s="95" t="s">
        <v>19</v>
      </c>
      <c r="B3" s="95"/>
      <c r="C3" s="95"/>
      <c r="D3" s="95"/>
      <c r="E3" s="95"/>
      <c r="F3" s="95"/>
      <c r="G3" s="95"/>
      <c r="H3" s="95"/>
    </row>
    <row r="4" spans="1:8" ht="18" x14ac:dyDescent="0.25">
      <c r="A4" s="4"/>
      <c r="B4" s="4"/>
      <c r="C4" s="4"/>
      <c r="D4" s="4"/>
      <c r="E4" s="4"/>
      <c r="F4" s="4"/>
      <c r="G4" s="5"/>
      <c r="H4" s="5"/>
    </row>
    <row r="5" spans="1:8" ht="18" customHeight="1" x14ac:dyDescent="0.25">
      <c r="A5" s="95" t="s">
        <v>4</v>
      </c>
      <c r="B5" s="95"/>
      <c r="C5" s="95"/>
      <c r="D5" s="95"/>
      <c r="E5" s="95"/>
      <c r="F5" s="95"/>
      <c r="G5" s="95"/>
      <c r="H5" s="95"/>
    </row>
    <row r="6" spans="1:8" ht="18" x14ac:dyDescent="0.25">
      <c r="A6" s="4"/>
      <c r="B6" s="4"/>
      <c r="C6" s="4"/>
      <c r="D6" s="4"/>
      <c r="E6" s="4"/>
      <c r="F6" s="4"/>
      <c r="G6" s="5"/>
      <c r="H6" s="5"/>
    </row>
    <row r="7" spans="1:8" ht="15.75" customHeight="1" x14ac:dyDescent="0.25">
      <c r="A7" s="95" t="s">
        <v>50</v>
      </c>
      <c r="B7" s="95"/>
      <c r="C7" s="95"/>
      <c r="D7" s="95"/>
      <c r="E7" s="95"/>
      <c r="F7" s="95"/>
      <c r="G7" s="95"/>
      <c r="H7" s="95"/>
    </row>
    <row r="8" spans="1:8" ht="18" x14ac:dyDescent="0.25">
      <c r="A8" s="4"/>
      <c r="B8" s="4"/>
      <c r="C8" s="4"/>
      <c r="D8" s="4"/>
      <c r="E8" s="4"/>
      <c r="F8" s="4"/>
      <c r="G8" s="5"/>
      <c r="H8" s="5"/>
    </row>
    <row r="9" spans="1:8" ht="25.5" x14ac:dyDescent="0.25">
      <c r="A9" s="21" t="s">
        <v>5</v>
      </c>
      <c r="B9" s="20" t="s">
        <v>6</v>
      </c>
      <c r="C9" s="20" t="s">
        <v>3</v>
      </c>
      <c r="D9" s="20" t="s">
        <v>36</v>
      </c>
      <c r="E9" s="21" t="s">
        <v>37</v>
      </c>
      <c r="F9" s="21" t="s">
        <v>34</v>
      </c>
      <c r="G9" s="21" t="s">
        <v>27</v>
      </c>
      <c r="H9" s="21" t="s">
        <v>35</v>
      </c>
    </row>
    <row r="10" spans="1:8" x14ac:dyDescent="0.25">
      <c r="A10" s="35"/>
      <c r="B10" s="36"/>
      <c r="C10" s="34" t="s">
        <v>0</v>
      </c>
      <c r="D10" s="67">
        <f>D11+D17</f>
        <v>1656486.5100000002</v>
      </c>
      <c r="E10" s="67">
        <f t="shared" ref="E10:H10" si="0">E11+E17</f>
        <v>1644644.6700000004</v>
      </c>
      <c r="F10" s="67">
        <f t="shared" si="0"/>
        <v>1703037.72</v>
      </c>
      <c r="G10" s="67">
        <f t="shared" si="0"/>
        <v>1703037.72</v>
      </c>
      <c r="H10" s="67">
        <f t="shared" si="0"/>
        <v>1703037.72</v>
      </c>
    </row>
    <row r="11" spans="1:8" ht="15.75" customHeight="1" x14ac:dyDescent="0.25">
      <c r="A11" s="11">
        <v>6</v>
      </c>
      <c r="B11" s="11"/>
      <c r="C11" s="11" t="s">
        <v>7</v>
      </c>
      <c r="D11" s="72">
        <f>SUM(D12:D16)</f>
        <v>1455653.4800000002</v>
      </c>
      <c r="E11" s="72">
        <f t="shared" ref="E11:H11" si="1">SUM(E12:E16)</f>
        <v>1644533.3200000003</v>
      </c>
      <c r="F11" s="72">
        <f t="shared" si="1"/>
        <v>1703037.72</v>
      </c>
      <c r="G11" s="72">
        <f t="shared" si="1"/>
        <v>1703037.72</v>
      </c>
      <c r="H11" s="72">
        <f t="shared" si="1"/>
        <v>1703037.72</v>
      </c>
    </row>
    <row r="12" spans="1:8" ht="38.25" x14ac:dyDescent="0.25">
      <c r="A12" s="11"/>
      <c r="B12" s="16">
        <v>63</v>
      </c>
      <c r="C12" s="16" t="s">
        <v>29</v>
      </c>
      <c r="D12" s="69">
        <v>1226464.3</v>
      </c>
      <c r="E12" s="70">
        <v>1412185.62</v>
      </c>
      <c r="F12" s="70">
        <v>1478123.92</v>
      </c>
      <c r="G12" s="70">
        <v>1478123.92</v>
      </c>
      <c r="H12" s="70">
        <v>1478123.92</v>
      </c>
    </row>
    <row r="13" spans="1:8" x14ac:dyDescent="0.25">
      <c r="A13" s="11"/>
      <c r="B13" s="16">
        <v>64</v>
      </c>
      <c r="C13" s="16" t="s">
        <v>77</v>
      </c>
      <c r="D13" s="69">
        <v>14.02</v>
      </c>
      <c r="E13" s="70">
        <v>60</v>
      </c>
      <c r="F13" s="70">
        <v>60</v>
      </c>
      <c r="G13" s="70">
        <v>60</v>
      </c>
      <c r="H13" s="70">
        <v>60</v>
      </c>
    </row>
    <row r="14" spans="1:8" ht="63.75" x14ac:dyDescent="0.25">
      <c r="A14" s="11"/>
      <c r="B14" s="16">
        <v>65</v>
      </c>
      <c r="C14" s="16" t="s">
        <v>78</v>
      </c>
      <c r="D14" s="69">
        <v>107109.26</v>
      </c>
      <c r="E14" s="70">
        <v>86846.2</v>
      </c>
      <c r="F14" s="70">
        <v>90700.83</v>
      </c>
      <c r="G14" s="70">
        <v>90700.83</v>
      </c>
      <c r="H14" s="70">
        <v>90700.83</v>
      </c>
    </row>
    <row r="15" spans="1:8" ht="38.25" x14ac:dyDescent="0.25">
      <c r="A15" s="12"/>
      <c r="B15" s="12">
        <v>66</v>
      </c>
      <c r="C15" s="16" t="s">
        <v>79</v>
      </c>
      <c r="D15" s="69">
        <v>6702.11</v>
      </c>
      <c r="E15" s="70">
        <v>10258.86</v>
      </c>
      <c r="F15" s="70">
        <v>8878.5</v>
      </c>
      <c r="G15" s="70">
        <v>8878.5</v>
      </c>
      <c r="H15" s="70">
        <v>8878.5</v>
      </c>
    </row>
    <row r="16" spans="1:8" ht="38.25" x14ac:dyDescent="0.25">
      <c r="A16" s="12"/>
      <c r="B16" s="12">
        <v>67</v>
      </c>
      <c r="C16" s="16" t="s">
        <v>30</v>
      </c>
      <c r="D16" s="69">
        <v>115363.79</v>
      </c>
      <c r="E16" s="70">
        <v>135182.64000000001</v>
      </c>
      <c r="F16" s="70">
        <v>125274.47</v>
      </c>
      <c r="G16" s="70">
        <v>125274.47</v>
      </c>
      <c r="H16" s="70">
        <v>125274.47</v>
      </c>
    </row>
    <row r="17" spans="1:8" ht="25.5" x14ac:dyDescent="0.25">
      <c r="A17" s="14">
        <v>7</v>
      </c>
      <c r="B17" s="15"/>
      <c r="C17" s="26" t="s">
        <v>8</v>
      </c>
      <c r="D17" s="72">
        <f>SUM(D18)</f>
        <v>200833.03</v>
      </c>
      <c r="E17" s="72">
        <f t="shared" ref="E17:H17" si="2">SUM(E18)</f>
        <v>111.35</v>
      </c>
      <c r="F17" s="72">
        <f t="shared" si="2"/>
        <v>0</v>
      </c>
      <c r="G17" s="72">
        <f t="shared" si="2"/>
        <v>0</v>
      </c>
      <c r="H17" s="72">
        <f t="shared" si="2"/>
        <v>0</v>
      </c>
    </row>
    <row r="18" spans="1:8" ht="38.25" x14ac:dyDescent="0.25">
      <c r="A18" s="16"/>
      <c r="B18" s="16">
        <v>72</v>
      </c>
      <c r="C18" s="27" t="s">
        <v>28</v>
      </c>
      <c r="D18" s="69">
        <v>200833.03</v>
      </c>
      <c r="E18" s="70">
        <v>111.35</v>
      </c>
      <c r="F18" s="70"/>
      <c r="G18" s="70"/>
      <c r="H18" s="71"/>
    </row>
    <row r="21" spans="1:8" ht="15.75" x14ac:dyDescent="0.25">
      <c r="A21" s="95" t="s">
        <v>51</v>
      </c>
      <c r="B21" s="116"/>
      <c r="C21" s="116"/>
      <c r="D21" s="116"/>
      <c r="E21" s="116"/>
      <c r="F21" s="116"/>
      <c r="G21" s="116"/>
      <c r="H21" s="116"/>
    </row>
    <row r="22" spans="1:8" ht="18" x14ac:dyDescent="0.25">
      <c r="A22" s="4"/>
      <c r="B22" s="4"/>
      <c r="C22" s="4"/>
      <c r="D22" s="4"/>
      <c r="E22" s="4"/>
      <c r="F22" s="4"/>
      <c r="G22" s="5"/>
      <c r="H22" s="5"/>
    </row>
    <row r="23" spans="1:8" ht="25.5" x14ac:dyDescent="0.25">
      <c r="A23" s="21" t="s">
        <v>5</v>
      </c>
      <c r="B23" s="20" t="s">
        <v>6</v>
      </c>
      <c r="C23" s="20" t="s">
        <v>9</v>
      </c>
      <c r="D23" s="20" t="s">
        <v>36</v>
      </c>
      <c r="E23" s="21" t="s">
        <v>37</v>
      </c>
      <c r="F23" s="21" t="s">
        <v>34</v>
      </c>
      <c r="G23" s="21" t="s">
        <v>27</v>
      </c>
      <c r="H23" s="21" t="s">
        <v>35</v>
      </c>
    </row>
    <row r="24" spans="1:8" x14ac:dyDescent="0.25">
      <c r="A24" s="35"/>
      <c r="B24" s="36"/>
      <c r="C24" s="34" t="s">
        <v>1</v>
      </c>
      <c r="D24" s="67">
        <f>D25+D31</f>
        <v>1465772.2300000002</v>
      </c>
      <c r="E24" s="67">
        <f t="shared" ref="E24:H24" si="3">E25+E31</f>
        <v>1856562.69</v>
      </c>
      <c r="F24" s="67">
        <f t="shared" si="3"/>
        <v>1704607.7200000002</v>
      </c>
      <c r="G24" s="67">
        <f t="shared" si="3"/>
        <v>1703037.7200000002</v>
      </c>
      <c r="H24" s="67">
        <f t="shared" si="3"/>
        <v>1703037.7200000002</v>
      </c>
    </row>
    <row r="25" spans="1:8" ht="15.75" customHeight="1" x14ac:dyDescent="0.25">
      <c r="A25" s="11">
        <v>3</v>
      </c>
      <c r="B25" s="11"/>
      <c r="C25" s="11" t="s">
        <v>10</v>
      </c>
      <c r="D25" s="72">
        <f>SUM(D26:D30)</f>
        <v>1436516.1600000001</v>
      </c>
      <c r="E25" s="72">
        <f t="shared" ref="E25:H25" si="4">SUM(E26:E30)</f>
        <v>1636874.88</v>
      </c>
      <c r="F25" s="72">
        <f t="shared" si="4"/>
        <v>1697285.1600000001</v>
      </c>
      <c r="G25" s="72">
        <f t="shared" si="4"/>
        <v>1695715.1600000001</v>
      </c>
      <c r="H25" s="72">
        <f t="shared" si="4"/>
        <v>1695715.1600000001</v>
      </c>
    </row>
    <row r="26" spans="1:8" ht="15.75" customHeight="1" x14ac:dyDescent="0.25">
      <c r="A26" s="11"/>
      <c r="B26" s="16">
        <v>31</v>
      </c>
      <c r="C26" s="16" t="s">
        <v>11</v>
      </c>
      <c r="D26" s="69">
        <v>1186463.31</v>
      </c>
      <c r="E26" s="70">
        <v>1269774.5</v>
      </c>
      <c r="F26" s="70">
        <v>1334344.8400000001</v>
      </c>
      <c r="G26" s="70">
        <v>1332774.8400000001</v>
      </c>
      <c r="H26" s="70">
        <v>1332774.8400000001</v>
      </c>
    </row>
    <row r="27" spans="1:8" x14ac:dyDescent="0.25">
      <c r="A27" s="12"/>
      <c r="B27" s="12">
        <v>32</v>
      </c>
      <c r="C27" s="12" t="s">
        <v>22</v>
      </c>
      <c r="D27" s="69">
        <v>227920.28</v>
      </c>
      <c r="E27" s="70">
        <v>347641.93</v>
      </c>
      <c r="F27" s="70">
        <v>337515.58</v>
      </c>
      <c r="G27" s="70">
        <v>337515.58</v>
      </c>
      <c r="H27" s="70">
        <v>337515.58</v>
      </c>
    </row>
    <row r="28" spans="1:8" x14ac:dyDescent="0.25">
      <c r="A28" s="12"/>
      <c r="B28" s="12">
        <v>34</v>
      </c>
      <c r="C28" s="12" t="s">
        <v>81</v>
      </c>
      <c r="D28" s="69">
        <v>6156.71</v>
      </c>
      <c r="E28" s="70">
        <v>3447.81</v>
      </c>
      <c r="F28" s="70">
        <v>3557.81</v>
      </c>
      <c r="G28" s="70">
        <v>3557.81</v>
      </c>
      <c r="H28" s="70">
        <v>3557.81</v>
      </c>
    </row>
    <row r="29" spans="1:8" ht="43.5" customHeight="1" x14ac:dyDescent="0.25">
      <c r="A29" s="12"/>
      <c r="B29" s="12">
        <v>37</v>
      </c>
      <c r="C29" s="74" t="s">
        <v>82</v>
      </c>
      <c r="D29" s="69">
        <v>15975.86</v>
      </c>
      <c r="E29" s="70">
        <v>16010.64</v>
      </c>
      <c r="F29" s="70">
        <v>20983.53</v>
      </c>
      <c r="G29" s="70">
        <v>20983.53</v>
      </c>
      <c r="H29" s="70">
        <v>20983.53</v>
      </c>
    </row>
    <row r="30" spans="1:8" x14ac:dyDescent="0.25">
      <c r="A30" s="12"/>
      <c r="B30" s="12">
        <v>38</v>
      </c>
      <c r="C30" s="13" t="s">
        <v>83</v>
      </c>
      <c r="D30" s="69"/>
      <c r="E30" s="70"/>
      <c r="F30" s="70">
        <v>883.4</v>
      </c>
      <c r="G30" s="70">
        <v>883.4</v>
      </c>
      <c r="H30" s="70">
        <v>883.4</v>
      </c>
    </row>
    <row r="31" spans="1:8" ht="25.5" x14ac:dyDescent="0.25">
      <c r="A31" s="14">
        <v>4</v>
      </c>
      <c r="B31" s="15"/>
      <c r="C31" s="26" t="s">
        <v>12</v>
      </c>
      <c r="D31" s="72">
        <f>SUM(D32:D34)</f>
        <v>29256.07</v>
      </c>
      <c r="E31" s="72">
        <f t="shared" ref="E31:H31" si="5">SUM(E32:E34)</f>
        <v>219687.81</v>
      </c>
      <c r="F31" s="72">
        <f t="shared" si="5"/>
        <v>7322.56</v>
      </c>
      <c r="G31" s="72">
        <f t="shared" si="5"/>
        <v>7322.56</v>
      </c>
      <c r="H31" s="72">
        <f t="shared" si="5"/>
        <v>7322.56</v>
      </c>
    </row>
    <row r="32" spans="1:8" ht="38.25" x14ac:dyDescent="0.25">
      <c r="A32" s="16"/>
      <c r="B32" s="16">
        <v>41</v>
      </c>
      <c r="C32" s="27" t="s">
        <v>13</v>
      </c>
      <c r="D32" s="69"/>
      <c r="E32" s="70"/>
      <c r="F32" s="70"/>
      <c r="G32" s="70"/>
      <c r="H32" s="71"/>
    </row>
    <row r="33" spans="1:8" ht="38.25" x14ac:dyDescent="0.25">
      <c r="A33" s="75"/>
      <c r="B33" s="16">
        <v>42</v>
      </c>
      <c r="C33" s="27" t="s">
        <v>31</v>
      </c>
      <c r="D33" s="76">
        <v>29256.07</v>
      </c>
      <c r="E33" s="76">
        <v>16670.22</v>
      </c>
      <c r="F33" s="76">
        <v>7322.56</v>
      </c>
      <c r="G33" s="76">
        <v>7322.56</v>
      </c>
      <c r="H33" s="76">
        <v>7322.56</v>
      </c>
    </row>
    <row r="34" spans="1:8" ht="25.5" x14ac:dyDescent="0.25">
      <c r="A34" s="75"/>
      <c r="B34" s="16">
        <v>45</v>
      </c>
      <c r="C34" s="27" t="s">
        <v>84</v>
      </c>
      <c r="D34" s="76"/>
      <c r="E34" s="76">
        <v>203017.59</v>
      </c>
      <c r="F34" s="76"/>
      <c r="G34" s="76"/>
      <c r="H34" s="76"/>
    </row>
  </sheetData>
  <mergeCells count="5">
    <mergeCell ref="A21:H21"/>
    <mergeCell ref="A1:H1"/>
    <mergeCell ref="A3:H3"/>
    <mergeCell ref="A5:H5"/>
    <mergeCell ref="A7:H7"/>
  </mergeCells>
  <pageMargins left="0.7" right="0.7" top="0.75" bottom="0.75" header="0.3" footer="0.3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workbookViewId="0">
      <selection activeCell="B36" sqref="B36"/>
    </sheetView>
  </sheetViews>
  <sheetFormatPr defaultRowHeight="15" x14ac:dyDescent="0.25"/>
  <cols>
    <col min="1" max="1" width="33.140625" customWidth="1"/>
    <col min="2" max="6" width="25.28515625" customWidth="1"/>
  </cols>
  <sheetData>
    <row r="1" spans="1:6" ht="42" customHeight="1" x14ac:dyDescent="0.25">
      <c r="A1" s="95" t="s">
        <v>33</v>
      </c>
      <c r="B1" s="95"/>
      <c r="C1" s="95"/>
      <c r="D1" s="95"/>
      <c r="E1" s="95"/>
      <c r="F1" s="95"/>
    </row>
    <row r="2" spans="1:6" ht="18" customHeight="1" x14ac:dyDescent="0.25">
      <c r="A2" s="25"/>
      <c r="B2" s="25"/>
      <c r="C2" s="25"/>
      <c r="D2" s="25"/>
      <c r="E2" s="25"/>
      <c r="F2" s="25"/>
    </row>
    <row r="3" spans="1:6" ht="15.75" customHeight="1" x14ac:dyDescent="0.25">
      <c r="A3" s="95" t="s">
        <v>19</v>
      </c>
      <c r="B3" s="95"/>
      <c r="C3" s="95"/>
      <c r="D3" s="95"/>
      <c r="E3" s="95"/>
      <c r="F3" s="95"/>
    </row>
    <row r="4" spans="1:6" ht="18" x14ac:dyDescent="0.25">
      <c r="B4" s="25"/>
      <c r="C4" s="25"/>
      <c r="D4" s="25"/>
      <c r="E4" s="5"/>
      <c r="F4" s="5"/>
    </row>
    <row r="5" spans="1:6" ht="18" customHeight="1" x14ac:dyDescent="0.25">
      <c r="A5" s="95" t="s">
        <v>4</v>
      </c>
      <c r="B5" s="95"/>
      <c r="C5" s="95"/>
      <c r="D5" s="95"/>
      <c r="E5" s="95"/>
      <c r="F5" s="95"/>
    </row>
    <row r="6" spans="1:6" ht="18" x14ac:dyDescent="0.25">
      <c r="A6" s="25"/>
      <c r="B6" s="25"/>
      <c r="C6" s="25"/>
      <c r="D6" s="25"/>
      <c r="E6" s="5"/>
      <c r="F6" s="5"/>
    </row>
    <row r="7" spans="1:6" ht="15.75" customHeight="1" x14ac:dyDescent="0.25">
      <c r="A7" s="95" t="s">
        <v>52</v>
      </c>
      <c r="B7" s="95"/>
      <c r="C7" s="95"/>
      <c r="D7" s="95"/>
      <c r="E7" s="95"/>
      <c r="F7" s="95"/>
    </row>
    <row r="8" spans="1:6" ht="18" x14ac:dyDescent="0.25">
      <c r="A8" s="25"/>
      <c r="B8" s="25"/>
      <c r="C8" s="25"/>
      <c r="D8" s="25"/>
      <c r="E8" s="5"/>
      <c r="F8" s="5"/>
    </row>
    <row r="9" spans="1:6" ht="25.5" x14ac:dyDescent="0.25">
      <c r="A9" s="21" t="s">
        <v>54</v>
      </c>
      <c r="B9" s="20" t="s">
        <v>36</v>
      </c>
      <c r="C9" s="21" t="s">
        <v>37</v>
      </c>
      <c r="D9" s="21" t="s">
        <v>34</v>
      </c>
      <c r="E9" s="21" t="s">
        <v>27</v>
      </c>
      <c r="F9" s="21" t="s">
        <v>35</v>
      </c>
    </row>
    <row r="10" spans="1:6" x14ac:dyDescent="0.25">
      <c r="A10" s="37" t="s">
        <v>0</v>
      </c>
      <c r="B10" s="68">
        <f>B11+B13+B15+B18+B21</f>
        <v>1656486.51</v>
      </c>
      <c r="C10" s="68">
        <f t="shared" ref="C10:F10" si="0">C11+C13+C15+C18+C21</f>
        <v>1644644.6700000002</v>
      </c>
      <c r="D10" s="68">
        <f t="shared" si="0"/>
        <v>1703037.7199999997</v>
      </c>
      <c r="E10" s="68">
        <f t="shared" si="0"/>
        <v>1703037.7199999997</v>
      </c>
      <c r="F10" s="68">
        <f t="shared" si="0"/>
        <v>1703037.7199999997</v>
      </c>
    </row>
    <row r="11" spans="1:6" x14ac:dyDescent="0.25">
      <c r="A11" s="26" t="s">
        <v>58</v>
      </c>
      <c r="B11" s="68">
        <f>SUM(B12)</f>
        <v>9005.89</v>
      </c>
      <c r="C11" s="68">
        <f t="shared" ref="C11:F11" si="1">SUM(C12)</f>
        <v>15935.06</v>
      </c>
      <c r="D11" s="68">
        <f t="shared" si="1"/>
        <v>13690.4</v>
      </c>
      <c r="E11" s="68">
        <f t="shared" si="1"/>
        <v>13690.4</v>
      </c>
      <c r="F11" s="68">
        <f t="shared" si="1"/>
        <v>13690.4</v>
      </c>
    </row>
    <row r="12" spans="1:6" x14ac:dyDescent="0.25">
      <c r="A12" s="13" t="s">
        <v>59</v>
      </c>
      <c r="B12" s="70">
        <v>9005.89</v>
      </c>
      <c r="C12" s="70">
        <v>15935.06</v>
      </c>
      <c r="D12" s="70">
        <v>13690.4</v>
      </c>
      <c r="E12" s="70">
        <v>13690.4</v>
      </c>
      <c r="F12" s="70">
        <v>13690.4</v>
      </c>
    </row>
    <row r="13" spans="1:6" x14ac:dyDescent="0.25">
      <c r="A13" s="77" t="s">
        <v>60</v>
      </c>
      <c r="B13" s="81">
        <f>SUM(B14)</f>
        <v>6716.13</v>
      </c>
      <c r="C13" s="81">
        <f t="shared" ref="C13:F13" si="2">SUM(C14)</f>
        <v>10318.86</v>
      </c>
      <c r="D13" s="81">
        <f t="shared" si="2"/>
        <v>8938.5</v>
      </c>
      <c r="E13" s="81">
        <f t="shared" si="2"/>
        <v>8938.5</v>
      </c>
      <c r="F13" s="81">
        <f t="shared" si="2"/>
        <v>8938.5</v>
      </c>
    </row>
    <row r="14" spans="1:6" x14ac:dyDescent="0.25">
      <c r="A14" s="13" t="s">
        <v>89</v>
      </c>
      <c r="B14" s="70">
        <v>6716.13</v>
      </c>
      <c r="C14" s="70">
        <v>10318.86</v>
      </c>
      <c r="D14" s="70">
        <v>8938.5</v>
      </c>
      <c r="E14" s="70">
        <v>8938.5</v>
      </c>
      <c r="F14" s="70">
        <v>8938.5</v>
      </c>
    </row>
    <row r="15" spans="1:6" x14ac:dyDescent="0.25">
      <c r="A15" s="11" t="s">
        <v>56</v>
      </c>
      <c r="B15" s="81">
        <f>SUM(B16:B17)</f>
        <v>202786.76</v>
      </c>
      <c r="C15" s="81">
        <f t="shared" ref="C15:F15" si="3">SUM(C16:C17)</f>
        <v>191876.08000000002</v>
      </c>
      <c r="D15" s="81">
        <f t="shared" si="3"/>
        <v>194588.22999999998</v>
      </c>
      <c r="E15" s="81">
        <f t="shared" si="3"/>
        <v>194588.22999999998</v>
      </c>
      <c r="F15" s="81">
        <f t="shared" si="3"/>
        <v>194588.22999999998</v>
      </c>
    </row>
    <row r="16" spans="1:6" ht="25.5" x14ac:dyDescent="0.25">
      <c r="A16" s="18" t="s">
        <v>57</v>
      </c>
      <c r="B16" s="70">
        <v>106506.33</v>
      </c>
      <c r="C16" s="70">
        <v>86546.2</v>
      </c>
      <c r="D16" s="70">
        <v>90400.83</v>
      </c>
      <c r="E16" s="70">
        <v>90400.83</v>
      </c>
      <c r="F16" s="70">
        <v>90400.83</v>
      </c>
    </row>
    <row r="17" spans="1:6" ht="25.5" x14ac:dyDescent="0.25">
      <c r="A17" s="18" t="s">
        <v>93</v>
      </c>
      <c r="B17" s="70">
        <v>96280.43</v>
      </c>
      <c r="C17" s="70">
        <v>105329.88</v>
      </c>
      <c r="D17" s="70">
        <v>104187.4</v>
      </c>
      <c r="E17" s="70">
        <v>104187.4</v>
      </c>
      <c r="F17" s="70">
        <v>104187.4</v>
      </c>
    </row>
    <row r="18" spans="1:6" x14ac:dyDescent="0.25">
      <c r="A18" s="37" t="s">
        <v>55</v>
      </c>
      <c r="B18" s="81">
        <f>SUM(B19:B20)</f>
        <v>1236541.78</v>
      </c>
      <c r="C18" s="81">
        <f t="shared" ref="C18:F18" si="4">SUM(C19:C20)</f>
        <v>1426103.32</v>
      </c>
      <c r="D18" s="81">
        <f t="shared" si="4"/>
        <v>1485520.5899999999</v>
      </c>
      <c r="E18" s="81">
        <f t="shared" si="4"/>
        <v>1485520.5899999999</v>
      </c>
      <c r="F18" s="81">
        <f t="shared" si="4"/>
        <v>1485520.5899999999</v>
      </c>
    </row>
    <row r="19" spans="1:6" x14ac:dyDescent="0.25">
      <c r="A19" s="78" t="s">
        <v>92</v>
      </c>
      <c r="B19" s="70">
        <v>10077.48</v>
      </c>
      <c r="C19" s="70">
        <v>13917.7</v>
      </c>
      <c r="D19" s="70">
        <v>7396.67</v>
      </c>
      <c r="E19" s="70">
        <v>7396.67</v>
      </c>
      <c r="F19" s="71">
        <v>7396.67</v>
      </c>
    </row>
    <row r="20" spans="1:6" x14ac:dyDescent="0.25">
      <c r="A20" s="13" t="s">
        <v>90</v>
      </c>
      <c r="B20" s="70">
        <v>1226464.3</v>
      </c>
      <c r="C20" s="70">
        <v>1412185.62</v>
      </c>
      <c r="D20" s="70">
        <v>1478123.92</v>
      </c>
      <c r="E20" s="70">
        <v>1478123.92</v>
      </c>
      <c r="F20" s="71">
        <v>1478123.92</v>
      </c>
    </row>
    <row r="21" spans="1:6" ht="38.25" x14ac:dyDescent="0.25">
      <c r="A21" s="79" t="s">
        <v>91</v>
      </c>
      <c r="B21" s="81">
        <f>SUM(B22)</f>
        <v>201435.95</v>
      </c>
      <c r="C21" s="81">
        <f t="shared" ref="C21:F21" si="5">SUM(C22)</f>
        <v>411.35</v>
      </c>
      <c r="D21" s="81">
        <f t="shared" si="5"/>
        <v>300</v>
      </c>
      <c r="E21" s="81">
        <f t="shared" si="5"/>
        <v>300</v>
      </c>
      <c r="F21" s="81">
        <f t="shared" si="5"/>
        <v>300</v>
      </c>
    </row>
    <row r="22" spans="1:6" ht="60.75" customHeight="1" x14ac:dyDescent="0.25">
      <c r="A22" s="80" t="s">
        <v>94</v>
      </c>
      <c r="B22" s="76">
        <v>201435.95</v>
      </c>
      <c r="C22" s="76">
        <v>411.35</v>
      </c>
      <c r="D22" s="76">
        <v>300</v>
      </c>
      <c r="E22" s="76">
        <v>300</v>
      </c>
      <c r="F22" s="76">
        <v>300</v>
      </c>
    </row>
    <row r="24" spans="1:6" ht="15.75" customHeight="1" x14ac:dyDescent="0.25">
      <c r="A24" s="95" t="s">
        <v>53</v>
      </c>
      <c r="B24" s="95"/>
      <c r="C24" s="95"/>
      <c r="D24" s="95"/>
      <c r="E24" s="95"/>
      <c r="F24" s="95"/>
    </row>
    <row r="25" spans="1:6" ht="18" x14ac:dyDescent="0.25">
      <c r="A25" s="25"/>
      <c r="B25" s="25"/>
      <c r="C25" s="25"/>
      <c r="D25" s="25"/>
      <c r="E25" s="5"/>
      <c r="F25" s="5"/>
    </row>
    <row r="26" spans="1:6" ht="25.5" x14ac:dyDescent="0.25">
      <c r="A26" s="21" t="s">
        <v>54</v>
      </c>
      <c r="B26" s="20" t="s">
        <v>36</v>
      </c>
      <c r="C26" s="21" t="s">
        <v>37</v>
      </c>
      <c r="D26" s="21" t="s">
        <v>34</v>
      </c>
      <c r="E26" s="21" t="s">
        <v>27</v>
      </c>
      <c r="F26" s="21" t="s">
        <v>35</v>
      </c>
    </row>
    <row r="27" spans="1:6" x14ac:dyDescent="0.25">
      <c r="A27" s="37" t="s">
        <v>1</v>
      </c>
      <c r="B27" s="68">
        <f>B28+B30+B33+B37+B41</f>
        <v>1465772.2300000002</v>
      </c>
      <c r="C27" s="68">
        <f>C28+C30+C33+C37+C41</f>
        <v>1856562.6900000002</v>
      </c>
      <c r="D27" s="68">
        <f t="shared" ref="D27:F27" si="6">D28+D30+D33+D37+D41</f>
        <v>1704607.7199999997</v>
      </c>
      <c r="E27" s="68">
        <f t="shared" si="6"/>
        <v>1703037.7199999997</v>
      </c>
      <c r="F27" s="68">
        <f t="shared" si="6"/>
        <v>1703037.7199999997</v>
      </c>
    </row>
    <row r="28" spans="1:6" ht="15.75" customHeight="1" x14ac:dyDescent="0.25">
      <c r="A28" s="26" t="s">
        <v>58</v>
      </c>
      <c r="B28" s="81">
        <f>SUM(B29)</f>
        <v>9005.89</v>
      </c>
      <c r="C28" s="81">
        <f t="shared" ref="C28:F28" si="7">SUM(C29)</f>
        <v>15935.06</v>
      </c>
      <c r="D28" s="81">
        <f t="shared" si="7"/>
        <v>13690.4</v>
      </c>
      <c r="E28" s="81">
        <f t="shared" si="7"/>
        <v>13690.4</v>
      </c>
      <c r="F28" s="81">
        <f t="shared" si="7"/>
        <v>13690.4</v>
      </c>
    </row>
    <row r="29" spans="1:6" x14ac:dyDescent="0.25">
      <c r="A29" s="13" t="s">
        <v>59</v>
      </c>
      <c r="B29" s="70">
        <v>9005.89</v>
      </c>
      <c r="C29" s="70">
        <v>15935.06</v>
      </c>
      <c r="D29" s="70">
        <v>13690.4</v>
      </c>
      <c r="E29" s="70">
        <v>13690.4</v>
      </c>
      <c r="F29" s="70">
        <v>13690.4</v>
      </c>
    </row>
    <row r="30" spans="1:6" x14ac:dyDescent="0.25">
      <c r="A30" s="77" t="s">
        <v>60</v>
      </c>
      <c r="B30" s="81">
        <f>B31+B32</f>
        <v>6504.87</v>
      </c>
      <c r="C30" s="81">
        <f t="shared" ref="C30:F30" si="8">C31+C32</f>
        <v>11553.02</v>
      </c>
      <c r="D30" s="81">
        <f t="shared" si="8"/>
        <v>8938.5</v>
      </c>
      <c r="E30" s="81">
        <f t="shared" si="8"/>
        <v>8938.5</v>
      </c>
      <c r="F30" s="81">
        <f t="shared" si="8"/>
        <v>8938.5</v>
      </c>
    </row>
    <row r="31" spans="1:6" x14ac:dyDescent="0.25">
      <c r="A31" s="13" t="s">
        <v>89</v>
      </c>
      <c r="B31" s="70">
        <v>5481.97</v>
      </c>
      <c r="C31" s="70">
        <v>10318.86</v>
      </c>
      <c r="D31" s="70">
        <v>8938.5</v>
      </c>
      <c r="E31" s="70">
        <v>8938.5</v>
      </c>
      <c r="F31" s="70">
        <v>8938.5</v>
      </c>
    </row>
    <row r="32" spans="1:6" x14ac:dyDescent="0.25">
      <c r="A32" s="13" t="s">
        <v>95</v>
      </c>
      <c r="B32" s="70">
        <v>1022.9</v>
      </c>
      <c r="C32" s="70">
        <v>1234.1600000000001</v>
      </c>
      <c r="D32" s="70"/>
      <c r="E32" s="70"/>
      <c r="F32" s="70"/>
    </row>
    <row r="33" spans="1:6" x14ac:dyDescent="0.25">
      <c r="A33" s="11" t="s">
        <v>56</v>
      </c>
      <c r="B33" s="81">
        <f>SUM(B34:B36)</f>
        <v>197302.74999999997</v>
      </c>
      <c r="C33" s="81">
        <f t="shared" ref="C33:F33" si="9">SUM(C34:C36)</f>
        <v>197726.33000000002</v>
      </c>
      <c r="D33" s="81">
        <f t="shared" si="9"/>
        <v>196158.22999999998</v>
      </c>
      <c r="E33" s="81">
        <f t="shared" si="9"/>
        <v>194588.22999999998</v>
      </c>
      <c r="F33" s="81">
        <f t="shared" si="9"/>
        <v>194588.22999999998</v>
      </c>
    </row>
    <row r="34" spans="1:6" ht="25.5" x14ac:dyDescent="0.25">
      <c r="A34" s="18" t="s">
        <v>57</v>
      </c>
      <c r="B34" s="76">
        <v>97430.56</v>
      </c>
      <c r="C34" s="76">
        <v>86546.2</v>
      </c>
      <c r="D34" s="76">
        <v>90400.83</v>
      </c>
      <c r="E34" s="76">
        <v>90400.83</v>
      </c>
      <c r="F34" s="76">
        <v>90400.83</v>
      </c>
    </row>
    <row r="35" spans="1:6" ht="25.5" x14ac:dyDescent="0.25">
      <c r="A35" s="18" t="s">
        <v>93</v>
      </c>
      <c r="B35" s="76">
        <v>96280.42</v>
      </c>
      <c r="C35" s="76">
        <v>105329.88</v>
      </c>
      <c r="D35" s="76">
        <v>104187.4</v>
      </c>
      <c r="E35" s="76">
        <v>104187.4</v>
      </c>
      <c r="F35" s="76">
        <v>104187.4</v>
      </c>
    </row>
    <row r="36" spans="1:6" ht="25.5" x14ac:dyDescent="0.25">
      <c r="A36" s="18" t="s">
        <v>96</v>
      </c>
      <c r="B36" s="76">
        <v>3591.77</v>
      </c>
      <c r="C36" s="76">
        <v>5850.25</v>
      </c>
      <c r="D36" s="76">
        <v>1570</v>
      </c>
      <c r="E36" s="76"/>
      <c r="F36" s="76"/>
    </row>
    <row r="37" spans="1:6" x14ac:dyDescent="0.25">
      <c r="A37" s="37" t="s">
        <v>55</v>
      </c>
      <c r="B37" s="82">
        <f>SUM(B38:B40)</f>
        <v>1235551.3500000001</v>
      </c>
      <c r="C37" s="82">
        <f t="shared" ref="C37:F37" si="10">SUM(C38:C40)</f>
        <v>1429153.5</v>
      </c>
      <c r="D37" s="82">
        <f t="shared" si="10"/>
        <v>1485520.5899999999</v>
      </c>
      <c r="E37" s="82">
        <f t="shared" si="10"/>
        <v>1485520.5899999999</v>
      </c>
      <c r="F37" s="82">
        <f t="shared" si="10"/>
        <v>1485520.5899999999</v>
      </c>
    </row>
    <row r="38" spans="1:6" x14ac:dyDescent="0.25">
      <c r="A38" s="78" t="s">
        <v>92</v>
      </c>
      <c r="B38" s="76">
        <v>10077.48</v>
      </c>
      <c r="C38" s="76">
        <v>13917.7</v>
      </c>
      <c r="D38" s="76">
        <v>7396.67</v>
      </c>
      <c r="E38" s="76">
        <v>7396.67</v>
      </c>
      <c r="F38" s="76">
        <v>7396.67</v>
      </c>
    </row>
    <row r="39" spans="1:6" x14ac:dyDescent="0.25">
      <c r="A39" s="13" t="s">
        <v>90</v>
      </c>
      <c r="B39" s="76">
        <v>1223014.76</v>
      </c>
      <c r="C39" s="76">
        <v>1411825.55</v>
      </c>
      <c r="D39" s="76">
        <v>1478123.92</v>
      </c>
      <c r="E39" s="76">
        <v>1478123.92</v>
      </c>
      <c r="F39" s="76">
        <v>1478123.92</v>
      </c>
    </row>
    <row r="40" spans="1:6" x14ac:dyDescent="0.25">
      <c r="A40" s="13" t="s">
        <v>97</v>
      </c>
      <c r="B40" s="76">
        <v>2459.11</v>
      </c>
      <c r="C40" s="76">
        <v>3410.25</v>
      </c>
      <c r="D40" s="76"/>
      <c r="E40" s="76"/>
      <c r="F40" s="76"/>
    </row>
    <row r="41" spans="1:6" ht="38.25" x14ac:dyDescent="0.25">
      <c r="A41" s="79" t="s">
        <v>91</v>
      </c>
      <c r="B41" s="82">
        <f>SUM(B42:B43)</f>
        <v>17407.37</v>
      </c>
      <c r="C41" s="82">
        <f t="shared" ref="C41:F41" si="11">SUM(C42:C43)</f>
        <v>202194.78</v>
      </c>
      <c r="D41" s="82">
        <f t="shared" si="11"/>
        <v>300</v>
      </c>
      <c r="E41" s="82">
        <f t="shared" si="11"/>
        <v>300</v>
      </c>
      <c r="F41" s="82">
        <f t="shared" si="11"/>
        <v>300</v>
      </c>
    </row>
    <row r="42" spans="1:6" ht="60" x14ac:dyDescent="0.25">
      <c r="A42" s="80" t="s">
        <v>94</v>
      </c>
      <c r="B42" s="76">
        <v>908.21</v>
      </c>
      <c r="C42" s="76">
        <v>411.35</v>
      </c>
      <c r="D42" s="76">
        <v>300</v>
      </c>
      <c r="E42" s="76">
        <v>300</v>
      </c>
      <c r="F42" s="76">
        <v>300</v>
      </c>
    </row>
    <row r="43" spans="1:6" ht="60" x14ac:dyDescent="0.25">
      <c r="A43" s="80" t="s">
        <v>98</v>
      </c>
      <c r="B43" s="75">
        <v>16499.16</v>
      </c>
      <c r="C43" s="75">
        <v>201783.43</v>
      </c>
      <c r="D43" s="75"/>
      <c r="E43" s="75"/>
      <c r="F43" s="75"/>
    </row>
  </sheetData>
  <mergeCells count="5">
    <mergeCell ref="A1:F1"/>
    <mergeCell ref="A3:F3"/>
    <mergeCell ref="A5:F5"/>
    <mergeCell ref="A7:F7"/>
    <mergeCell ref="A24:F24"/>
  </mergeCells>
  <pageMargins left="0.7" right="0.7" top="0.75" bottom="0.75" header="0.3" footer="0.3"/>
  <pageSetup paperSize="9" scale="5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workbookViewId="0">
      <selection activeCell="F14" sqref="F14"/>
    </sheetView>
  </sheetViews>
  <sheetFormatPr defaultRowHeight="15" x14ac:dyDescent="0.25"/>
  <cols>
    <col min="1" max="1" width="43.28515625" customWidth="1"/>
    <col min="2" max="6" width="25.28515625" customWidth="1"/>
  </cols>
  <sheetData>
    <row r="1" spans="1:6" ht="42" customHeight="1" x14ac:dyDescent="0.25">
      <c r="A1" s="95" t="s">
        <v>33</v>
      </c>
      <c r="B1" s="95"/>
      <c r="C1" s="95"/>
      <c r="D1" s="95"/>
      <c r="E1" s="95"/>
      <c r="F1" s="95"/>
    </row>
    <row r="2" spans="1:6" ht="18" customHeight="1" x14ac:dyDescent="0.25">
      <c r="A2" s="4"/>
      <c r="B2" s="4"/>
      <c r="C2" s="4"/>
      <c r="D2" s="4"/>
      <c r="E2" s="4"/>
      <c r="F2" s="4"/>
    </row>
    <row r="3" spans="1:6" ht="15.75" x14ac:dyDescent="0.25">
      <c r="A3" s="95" t="s">
        <v>19</v>
      </c>
      <c r="B3" s="95"/>
      <c r="C3" s="95"/>
      <c r="D3" s="95"/>
      <c r="E3" s="96"/>
      <c r="F3" s="96"/>
    </row>
    <row r="4" spans="1:6" ht="18" x14ac:dyDescent="0.25">
      <c r="A4" s="4"/>
      <c r="B4" s="4"/>
      <c r="C4" s="4"/>
      <c r="D4" s="4"/>
      <c r="E4" s="5"/>
      <c r="F4" s="5"/>
    </row>
    <row r="5" spans="1:6" ht="18" customHeight="1" x14ac:dyDescent="0.25">
      <c r="A5" s="95" t="s">
        <v>4</v>
      </c>
      <c r="B5" s="97"/>
      <c r="C5" s="97"/>
      <c r="D5" s="97"/>
      <c r="E5" s="97"/>
      <c r="F5" s="97"/>
    </row>
    <row r="6" spans="1:6" ht="18" x14ac:dyDescent="0.25">
      <c r="A6" s="4"/>
      <c r="B6" s="4"/>
      <c r="C6" s="4"/>
      <c r="D6" s="4"/>
      <c r="E6" s="5"/>
      <c r="F6" s="5"/>
    </row>
    <row r="7" spans="1:6" ht="15.75" x14ac:dyDescent="0.25">
      <c r="A7" s="95" t="s">
        <v>14</v>
      </c>
      <c r="B7" s="116"/>
      <c r="C7" s="116"/>
      <c r="D7" s="116"/>
      <c r="E7" s="116"/>
      <c r="F7" s="116"/>
    </row>
    <row r="8" spans="1:6" ht="18" x14ac:dyDescent="0.25">
      <c r="A8" s="4"/>
      <c r="B8" s="4"/>
      <c r="C8" s="4"/>
      <c r="D8" s="4"/>
      <c r="E8" s="5"/>
      <c r="F8" s="5"/>
    </row>
    <row r="9" spans="1:6" ht="25.5" x14ac:dyDescent="0.25">
      <c r="A9" s="21" t="s">
        <v>54</v>
      </c>
      <c r="B9" s="20" t="s">
        <v>36</v>
      </c>
      <c r="C9" s="21" t="s">
        <v>37</v>
      </c>
      <c r="D9" s="21" t="s">
        <v>34</v>
      </c>
      <c r="E9" s="21" t="s">
        <v>27</v>
      </c>
      <c r="F9" s="21" t="s">
        <v>35</v>
      </c>
    </row>
    <row r="10" spans="1:6" ht="15.75" customHeight="1" x14ac:dyDescent="0.25">
      <c r="A10" s="11" t="s">
        <v>15</v>
      </c>
      <c r="B10" s="69">
        <f>B11</f>
        <v>1465772.23</v>
      </c>
      <c r="C10" s="69">
        <f t="shared" ref="C10:F10" si="0">C11</f>
        <v>1856562.6900000002</v>
      </c>
      <c r="D10" s="69">
        <f t="shared" si="0"/>
        <v>1704607.72</v>
      </c>
      <c r="E10" s="69">
        <f t="shared" si="0"/>
        <v>1703037.72</v>
      </c>
      <c r="F10" s="69">
        <f t="shared" si="0"/>
        <v>1703037.72</v>
      </c>
    </row>
    <row r="11" spans="1:6" ht="15.75" customHeight="1" x14ac:dyDescent="0.25">
      <c r="A11" s="11" t="s">
        <v>85</v>
      </c>
      <c r="B11" s="69">
        <f>SUM(B12:B13)</f>
        <v>1465772.23</v>
      </c>
      <c r="C11" s="69">
        <f t="shared" ref="C11:F11" si="1">SUM(C12:C13)</f>
        <v>1856562.6900000002</v>
      </c>
      <c r="D11" s="69">
        <f t="shared" si="1"/>
        <v>1704607.72</v>
      </c>
      <c r="E11" s="69">
        <f t="shared" si="1"/>
        <v>1703037.72</v>
      </c>
      <c r="F11" s="69">
        <f t="shared" si="1"/>
        <v>1703037.72</v>
      </c>
    </row>
    <row r="12" spans="1:6" x14ac:dyDescent="0.25">
      <c r="A12" s="18" t="s">
        <v>86</v>
      </c>
      <c r="B12" s="69">
        <v>1463371.76</v>
      </c>
      <c r="C12" s="70">
        <v>1848478.11</v>
      </c>
      <c r="D12" s="70">
        <v>1697311.3</v>
      </c>
      <c r="E12" s="70">
        <v>1695741.3</v>
      </c>
      <c r="F12" s="70">
        <v>1695741.3</v>
      </c>
    </row>
    <row r="13" spans="1:6" x14ac:dyDescent="0.25">
      <c r="A13" s="17" t="s">
        <v>87</v>
      </c>
      <c r="B13" s="69">
        <v>2400.4699999999998</v>
      </c>
      <c r="C13" s="70">
        <v>8084.58</v>
      </c>
      <c r="D13" s="70">
        <v>7296.42</v>
      </c>
      <c r="E13" s="70">
        <v>7296.42</v>
      </c>
      <c r="F13" s="70">
        <v>7296.42</v>
      </c>
    </row>
    <row r="14" spans="1:6" x14ac:dyDescent="0.25">
      <c r="A14" s="11"/>
      <c r="B14" s="69"/>
      <c r="C14" s="70"/>
      <c r="D14" s="70"/>
      <c r="E14" s="70"/>
      <c r="F14" s="71"/>
    </row>
    <row r="15" spans="1:6" x14ac:dyDescent="0.25">
      <c r="A15" s="19"/>
      <c r="B15" s="69"/>
      <c r="C15" s="70"/>
      <c r="D15" s="70"/>
      <c r="E15" s="70"/>
      <c r="F15" s="71"/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7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>
      <selection activeCell="D8" sqref="D8:H14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8" width="25.28515625" customWidth="1"/>
  </cols>
  <sheetData>
    <row r="1" spans="1:8" ht="42" customHeight="1" x14ac:dyDescent="0.25">
      <c r="A1" s="95" t="s">
        <v>33</v>
      </c>
      <c r="B1" s="95"/>
      <c r="C1" s="95"/>
      <c r="D1" s="95"/>
      <c r="E1" s="95"/>
      <c r="F1" s="95"/>
      <c r="G1" s="95"/>
      <c r="H1" s="95"/>
    </row>
    <row r="2" spans="1:8" ht="18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customHeight="1" x14ac:dyDescent="0.25">
      <c r="A3" s="95" t="s">
        <v>19</v>
      </c>
      <c r="B3" s="95"/>
      <c r="C3" s="95"/>
      <c r="D3" s="95"/>
      <c r="E3" s="95"/>
      <c r="F3" s="95"/>
      <c r="G3" s="95"/>
      <c r="H3" s="95"/>
    </row>
    <row r="4" spans="1:8" ht="18" x14ac:dyDescent="0.25">
      <c r="A4" s="4"/>
      <c r="B4" s="4"/>
      <c r="C4" s="4"/>
      <c r="D4" s="4"/>
      <c r="E4" s="4"/>
      <c r="F4" s="4"/>
      <c r="G4" s="5"/>
      <c r="H4" s="5"/>
    </row>
    <row r="5" spans="1:8" ht="18" customHeight="1" x14ac:dyDescent="0.25">
      <c r="A5" s="95" t="s">
        <v>62</v>
      </c>
      <c r="B5" s="95"/>
      <c r="C5" s="95"/>
      <c r="D5" s="95"/>
      <c r="E5" s="95"/>
      <c r="F5" s="95"/>
      <c r="G5" s="95"/>
      <c r="H5" s="95"/>
    </row>
    <row r="6" spans="1:8" ht="18" x14ac:dyDescent="0.25">
      <c r="A6" s="4"/>
      <c r="B6" s="4"/>
      <c r="C6" s="4"/>
      <c r="D6" s="4"/>
      <c r="E6" s="4"/>
      <c r="F6" s="4"/>
      <c r="G6" s="5"/>
      <c r="H6" s="5"/>
    </row>
    <row r="7" spans="1:8" ht="25.5" x14ac:dyDescent="0.25">
      <c r="A7" s="21" t="s">
        <v>5</v>
      </c>
      <c r="B7" s="20" t="s">
        <v>6</v>
      </c>
      <c r="C7" s="20" t="s">
        <v>32</v>
      </c>
      <c r="D7" s="20" t="s">
        <v>36</v>
      </c>
      <c r="E7" s="21" t="s">
        <v>37</v>
      </c>
      <c r="F7" s="21" t="s">
        <v>34</v>
      </c>
      <c r="G7" s="21" t="s">
        <v>27</v>
      </c>
      <c r="H7" s="21" t="s">
        <v>35</v>
      </c>
    </row>
    <row r="8" spans="1:8" x14ac:dyDescent="0.25">
      <c r="A8" s="35"/>
      <c r="B8" s="36"/>
      <c r="C8" s="34" t="s">
        <v>64</v>
      </c>
      <c r="D8" s="67"/>
      <c r="E8" s="68"/>
      <c r="F8" s="68"/>
      <c r="G8" s="68"/>
      <c r="H8" s="68"/>
    </row>
    <row r="9" spans="1:8" ht="25.5" x14ac:dyDescent="0.25">
      <c r="A9" s="11">
        <v>8</v>
      </c>
      <c r="B9" s="11"/>
      <c r="C9" s="11" t="s">
        <v>16</v>
      </c>
      <c r="D9" s="69"/>
      <c r="E9" s="70"/>
      <c r="F9" s="70"/>
      <c r="G9" s="70"/>
      <c r="H9" s="70"/>
    </row>
    <row r="10" spans="1:8" x14ac:dyDescent="0.25">
      <c r="A10" s="11"/>
      <c r="B10" s="16">
        <v>84</v>
      </c>
      <c r="C10" s="16" t="s">
        <v>23</v>
      </c>
      <c r="D10" s="69"/>
      <c r="E10" s="70"/>
      <c r="F10" s="70"/>
      <c r="G10" s="70"/>
      <c r="H10" s="70"/>
    </row>
    <row r="11" spans="1:8" x14ac:dyDescent="0.25">
      <c r="A11" s="11"/>
      <c r="B11" s="16"/>
      <c r="C11" s="38"/>
      <c r="D11" s="69"/>
      <c r="E11" s="70"/>
      <c r="F11" s="70"/>
      <c r="G11" s="70"/>
      <c r="H11" s="70"/>
    </row>
    <row r="12" spans="1:8" x14ac:dyDescent="0.25">
      <c r="A12" s="11"/>
      <c r="B12" s="16"/>
      <c r="C12" s="34" t="s">
        <v>67</v>
      </c>
      <c r="D12" s="69"/>
      <c r="E12" s="70"/>
      <c r="F12" s="70"/>
      <c r="G12" s="70"/>
      <c r="H12" s="70"/>
    </row>
    <row r="13" spans="1:8" ht="25.5" x14ac:dyDescent="0.25">
      <c r="A13" s="14">
        <v>5</v>
      </c>
      <c r="B13" s="15"/>
      <c r="C13" s="26" t="s">
        <v>17</v>
      </c>
      <c r="D13" s="69"/>
      <c r="E13" s="70"/>
      <c r="F13" s="70"/>
      <c r="G13" s="70"/>
      <c r="H13" s="70"/>
    </row>
    <row r="14" spans="1:8" ht="25.5" x14ac:dyDescent="0.25">
      <c r="A14" s="16"/>
      <c r="B14" s="16">
        <v>54</v>
      </c>
      <c r="C14" s="27" t="s">
        <v>24</v>
      </c>
      <c r="D14" s="69"/>
      <c r="E14" s="70"/>
      <c r="F14" s="70"/>
      <c r="G14" s="70"/>
      <c r="H14" s="71"/>
    </row>
  </sheetData>
  <mergeCells count="3">
    <mergeCell ref="A1:H1"/>
    <mergeCell ref="A3:H3"/>
    <mergeCell ref="A5:H5"/>
  </mergeCells>
  <pageMargins left="0.7" right="0.7" top="0.75" bottom="0.75" header="0.3" footer="0.3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workbookViewId="0">
      <selection activeCell="B8" sqref="B8:F16"/>
    </sheetView>
  </sheetViews>
  <sheetFormatPr defaultRowHeight="15" x14ac:dyDescent="0.25"/>
  <cols>
    <col min="1" max="6" width="25.28515625" customWidth="1"/>
  </cols>
  <sheetData>
    <row r="1" spans="1:6" ht="42" customHeight="1" x14ac:dyDescent="0.25">
      <c r="A1" s="95" t="s">
        <v>33</v>
      </c>
      <c r="B1" s="95"/>
      <c r="C1" s="95"/>
      <c r="D1" s="95"/>
      <c r="E1" s="95"/>
      <c r="F1" s="95"/>
    </row>
    <row r="2" spans="1:6" ht="18" customHeight="1" x14ac:dyDescent="0.25">
      <c r="A2" s="25"/>
      <c r="B2" s="25"/>
      <c r="C2" s="25"/>
      <c r="D2" s="25"/>
      <c r="E2" s="25"/>
      <c r="F2" s="25"/>
    </row>
    <row r="3" spans="1:6" ht="15.75" customHeight="1" x14ac:dyDescent="0.25">
      <c r="A3" s="95" t="s">
        <v>19</v>
      </c>
      <c r="B3" s="95"/>
      <c r="C3" s="95"/>
      <c r="D3" s="95"/>
      <c r="E3" s="95"/>
      <c r="F3" s="95"/>
    </row>
    <row r="4" spans="1:6" ht="18" x14ac:dyDescent="0.25">
      <c r="A4" s="25"/>
      <c r="B4" s="25"/>
      <c r="C4" s="25"/>
      <c r="D4" s="25"/>
      <c r="E4" s="5"/>
      <c r="F4" s="5"/>
    </row>
    <row r="5" spans="1:6" ht="18" customHeight="1" x14ac:dyDescent="0.25">
      <c r="A5" s="95" t="s">
        <v>63</v>
      </c>
      <c r="B5" s="95"/>
      <c r="C5" s="95"/>
      <c r="D5" s="95"/>
      <c r="E5" s="95"/>
      <c r="F5" s="95"/>
    </row>
    <row r="6" spans="1:6" ht="18" x14ac:dyDescent="0.25">
      <c r="A6" s="25"/>
      <c r="B6" s="25"/>
      <c r="C6" s="25"/>
      <c r="D6" s="25"/>
      <c r="E6" s="5"/>
      <c r="F6" s="5"/>
    </row>
    <row r="7" spans="1:6" ht="25.5" x14ac:dyDescent="0.25">
      <c r="A7" s="20" t="s">
        <v>54</v>
      </c>
      <c r="B7" s="20" t="s">
        <v>36</v>
      </c>
      <c r="C7" s="21" t="s">
        <v>37</v>
      </c>
      <c r="D7" s="21" t="s">
        <v>34</v>
      </c>
      <c r="E7" s="21" t="s">
        <v>27</v>
      </c>
      <c r="F7" s="21" t="s">
        <v>35</v>
      </c>
    </row>
    <row r="8" spans="1:6" x14ac:dyDescent="0.25">
      <c r="A8" s="11" t="s">
        <v>64</v>
      </c>
      <c r="B8" s="8"/>
      <c r="C8" s="9"/>
      <c r="D8" s="9"/>
      <c r="E8" s="9"/>
      <c r="F8" s="9"/>
    </row>
    <row r="9" spans="1:6" ht="25.5" x14ac:dyDescent="0.25">
      <c r="A9" s="11" t="s">
        <v>65</v>
      </c>
      <c r="B9" s="8"/>
      <c r="C9" s="9"/>
      <c r="D9" s="9"/>
      <c r="E9" s="9"/>
      <c r="F9" s="9"/>
    </row>
    <row r="10" spans="1:6" ht="25.5" x14ac:dyDescent="0.25">
      <c r="A10" s="18" t="s">
        <v>66</v>
      </c>
      <c r="B10" s="8"/>
      <c r="C10" s="9"/>
      <c r="D10" s="9"/>
      <c r="E10" s="9"/>
      <c r="F10" s="9"/>
    </row>
    <row r="11" spans="1:6" x14ac:dyDescent="0.25">
      <c r="A11" s="18"/>
      <c r="B11" s="8"/>
      <c r="C11" s="9"/>
      <c r="D11" s="9"/>
      <c r="E11" s="9"/>
      <c r="F11" s="9"/>
    </row>
    <row r="12" spans="1:6" x14ac:dyDescent="0.25">
      <c r="A12" s="11" t="s">
        <v>67</v>
      </c>
      <c r="B12" s="8"/>
      <c r="C12" s="9"/>
      <c r="D12" s="9"/>
      <c r="E12" s="9"/>
      <c r="F12" s="9"/>
    </row>
    <row r="13" spans="1:6" x14ac:dyDescent="0.25">
      <c r="A13" s="26" t="s">
        <v>58</v>
      </c>
      <c r="B13" s="8"/>
      <c r="C13" s="9"/>
      <c r="D13" s="9"/>
      <c r="E13" s="9"/>
      <c r="F13" s="9"/>
    </row>
    <row r="14" spans="1:6" x14ac:dyDescent="0.25">
      <c r="A14" s="13" t="s">
        <v>59</v>
      </c>
      <c r="B14" s="8"/>
      <c r="C14" s="9"/>
      <c r="D14" s="9"/>
      <c r="E14" s="9"/>
      <c r="F14" s="10"/>
    </row>
    <row r="15" spans="1:6" x14ac:dyDescent="0.25">
      <c r="A15" s="26" t="s">
        <v>60</v>
      </c>
      <c r="B15" s="8"/>
      <c r="C15" s="9"/>
      <c r="D15" s="9"/>
      <c r="E15" s="9"/>
      <c r="F15" s="10"/>
    </row>
    <row r="16" spans="1:6" x14ac:dyDescent="0.25">
      <c r="A16" s="13" t="s">
        <v>61</v>
      </c>
      <c r="B16" s="8"/>
      <c r="C16" s="9"/>
      <c r="D16" s="9"/>
      <c r="E16" s="9"/>
      <c r="F16" s="10"/>
    </row>
  </sheetData>
  <mergeCells count="3">
    <mergeCell ref="A1:F1"/>
    <mergeCell ref="A3:F3"/>
    <mergeCell ref="A5:F5"/>
  </mergeCells>
  <pageMargins left="0.7" right="0.7" top="0.75" bottom="0.75" header="0.3" footer="0.3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4"/>
  <sheetViews>
    <sheetView tabSelected="1" view="pageBreakPreview" zoomScale="96" zoomScaleNormal="100" zoomScaleSheetLayoutView="96" workbookViewId="0">
      <selection activeCell="D147" sqref="D147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30" customWidth="1"/>
    <col min="5" max="9" width="25.28515625" customWidth="1"/>
  </cols>
  <sheetData>
    <row r="1" spans="1:9" ht="42" customHeight="1" x14ac:dyDescent="0.25">
      <c r="A1" s="95" t="s">
        <v>33</v>
      </c>
      <c r="B1" s="95"/>
      <c r="C1" s="95"/>
      <c r="D1" s="95"/>
      <c r="E1" s="95"/>
      <c r="F1" s="95"/>
      <c r="G1" s="95"/>
      <c r="H1" s="95"/>
      <c r="I1" s="95"/>
    </row>
    <row r="2" spans="1:9" ht="18" x14ac:dyDescent="0.25">
      <c r="A2" s="4"/>
      <c r="B2" s="4"/>
      <c r="C2" s="4"/>
      <c r="D2" s="4"/>
      <c r="E2" s="4"/>
      <c r="F2" s="4"/>
      <c r="G2" s="4"/>
      <c r="H2" s="5"/>
      <c r="I2" s="5"/>
    </row>
    <row r="3" spans="1:9" ht="18" customHeight="1" x14ac:dyDescent="0.25">
      <c r="A3" s="95" t="s">
        <v>18</v>
      </c>
      <c r="B3" s="97"/>
      <c r="C3" s="97"/>
      <c r="D3" s="97"/>
      <c r="E3" s="97"/>
      <c r="F3" s="97"/>
      <c r="G3" s="97"/>
      <c r="H3" s="97"/>
      <c r="I3" s="97"/>
    </row>
    <row r="4" spans="1:9" ht="18" x14ac:dyDescent="0.25">
      <c r="A4" s="4"/>
      <c r="B4" s="4"/>
      <c r="C4" s="4"/>
      <c r="D4" s="4"/>
      <c r="E4" s="4"/>
      <c r="F4" s="4"/>
      <c r="G4" s="4"/>
      <c r="H4" s="5"/>
      <c r="I4" s="5"/>
    </row>
    <row r="5" spans="1:9" ht="25.5" x14ac:dyDescent="0.25">
      <c r="A5" s="135" t="s">
        <v>20</v>
      </c>
      <c r="B5" s="136"/>
      <c r="C5" s="137"/>
      <c r="D5" s="83" t="s">
        <v>21</v>
      </c>
      <c r="E5" s="83" t="s">
        <v>36</v>
      </c>
      <c r="F5" s="84" t="s">
        <v>37</v>
      </c>
      <c r="G5" s="84" t="s">
        <v>34</v>
      </c>
      <c r="H5" s="84" t="s">
        <v>27</v>
      </c>
      <c r="I5" s="84" t="s">
        <v>35</v>
      </c>
    </row>
    <row r="6" spans="1:9" ht="30" customHeight="1" x14ac:dyDescent="0.25">
      <c r="A6" s="126" t="s">
        <v>99</v>
      </c>
      <c r="B6" s="127"/>
      <c r="C6" s="128"/>
      <c r="D6" s="85" t="s">
        <v>100</v>
      </c>
      <c r="E6" s="88">
        <f>E7+E39+E45</f>
        <v>1307434.0499999996</v>
      </c>
      <c r="F6" s="88">
        <f t="shared" ref="F6:I6" si="0">F7+F39+F45</f>
        <v>1465637.57</v>
      </c>
      <c r="G6" s="88">
        <f t="shared" si="0"/>
        <v>1525676.2400000002</v>
      </c>
      <c r="H6" s="88">
        <f t="shared" si="0"/>
        <v>1525676.2400000002</v>
      </c>
      <c r="I6" s="88">
        <f t="shared" si="0"/>
        <v>1525676.2400000002</v>
      </c>
    </row>
    <row r="7" spans="1:9" ht="15" customHeight="1" x14ac:dyDescent="0.25">
      <c r="A7" s="129" t="s">
        <v>101</v>
      </c>
      <c r="B7" s="130"/>
      <c r="C7" s="131"/>
      <c r="D7" s="86" t="s">
        <v>102</v>
      </c>
      <c r="E7" s="89">
        <f>E8+E13+E16+E19+E26+E32+E36+E23</f>
        <v>1285143.8699999996</v>
      </c>
      <c r="F7" s="89">
        <f t="shared" ref="F7:I7" si="1">F8+F13+F16+F19+F26+F32+F36+F23</f>
        <v>1347316.97</v>
      </c>
      <c r="G7" s="89">
        <f t="shared" si="1"/>
        <v>1418376.2400000002</v>
      </c>
      <c r="H7" s="89">
        <f t="shared" si="1"/>
        <v>1418376.2400000002</v>
      </c>
      <c r="I7" s="89">
        <f t="shared" si="1"/>
        <v>1418376.2400000002</v>
      </c>
    </row>
    <row r="8" spans="1:9" ht="15" customHeight="1" x14ac:dyDescent="0.25">
      <c r="A8" s="117" t="s">
        <v>103</v>
      </c>
      <c r="B8" s="118"/>
      <c r="C8" s="119"/>
      <c r="D8" s="56" t="s">
        <v>88</v>
      </c>
      <c r="E8" s="69">
        <f>E9</f>
        <v>3148.7300000000005</v>
      </c>
      <c r="F8" s="69">
        <f t="shared" ref="F8:I8" si="2">F9</f>
        <v>6500.97</v>
      </c>
      <c r="G8" s="69">
        <f t="shared" si="2"/>
        <v>5245.94</v>
      </c>
      <c r="H8" s="69">
        <f t="shared" si="2"/>
        <v>5245.94</v>
      </c>
      <c r="I8" s="69">
        <f t="shared" si="2"/>
        <v>5245.94</v>
      </c>
    </row>
    <row r="9" spans="1:9" x14ac:dyDescent="0.25">
      <c r="A9" s="120">
        <v>3</v>
      </c>
      <c r="B9" s="121"/>
      <c r="C9" s="122"/>
      <c r="D9" s="52" t="s">
        <v>10</v>
      </c>
      <c r="E9" s="69">
        <f>SUM(E10:E12)</f>
        <v>3148.7300000000005</v>
      </c>
      <c r="F9" s="69">
        <f t="shared" ref="F9:I9" si="3">SUM(F10:F12)</f>
        <v>6500.97</v>
      </c>
      <c r="G9" s="69">
        <f t="shared" si="3"/>
        <v>5245.94</v>
      </c>
      <c r="H9" s="69">
        <f t="shared" si="3"/>
        <v>5245.94</v>
      </c>
      <c r="I9" s="69">
        <f t="shared" si="3"/>
        <v>5245.94</v>
      </c>
    </row>
    <row r="10" spans="1:9" x14ac:dyDescent="0.25">
      <c r="A10" s="123">
        <v>31</v>
      </c>
      <c r="B10" s="124"/>
      <c r="C10" s="125"/>
      <c r="D10" s="52" t="s">
        <v>11</v>
      </c>
      <c r="E10" s="69">
        <v>1327.23</v>
      </c>
      <c r="F10" s="70"/>
      <c r="G10" s="70"/>
      <c r="H10" s="70"/>
      <c r="I10" s="71"/>
    </row>
    <row r="11" spans="1:9" x14ac:dyDescent="0.25">
      <c r="A11" s="123">
        <v>32</v>
      </c>
      <c r="B11" s="124"/>
      <c r="C11" s="125"/>
      <c r="D11" s="52" t="s">
        <v>22</v>
      </c>
      <c r="E11" s="69">
        <v>1797.91</v>
      </c>
      <c r="F11" s="70">
        <v>6430.97</v>
      </c>
      <c r="G11" s="70">
        <v>5045.9399999999996</v>
      </c>
      <c r="H11" s="70">
        <v>5045.9399999999996</v>
      </c>
      <c r="I11" s="71">
        <v>5045.9399999999996</v>
      </c>
    </row>
    <row r="12" spans="1:9" ht="15" customHeight="1" x14ac:dyDescent="0.25">
      <c r="A12" s="53">
        <v>34</v>
      </c>
      <c r="B12" s="54"/>
      <c r="C12" s="55"/>
      <c r="D12" s="52" t="s">
        <v>81</v>
      </c>
      <c r="E12" s="69">
        <v>23.59</v>
      </c>
      <c r="F12" s="70">
        <v>70</v>
      </c>
      <c r="G12" s="70">
        <v>200</v>
      </c>
      <c r="H12" s="70">
        <v>200</v>
      </c>
      <c r="I12" s="71">
        <v>200</v>
      </c>
    </row>
    <row r="13" spans="1:9" ht="27" customHeight="1" x14ac:dyDescent="0.25">
      <c r="A13" s="117" t="s">
        <v>104</v>
      </c>
      <c r="B13" s="118"/>
      <c r="C13" s="119"/>
      <c r="D13" s="56" t="s">
        <v>105</v>
      </c>
      <c r="E13" s="69">
        <f>E14</f>
        <v>0</v>
      </c>
      <c r="F13" s="69">
        <f t="shared" ref="F13:I14" si="4">F14</f>
        <v>0</v>
      </c>
      <c r="G13" s="69">
        <f t="shared" si="4"/>
        <v>0</v>
      </c>
      <c r="H13" s="69">
        <f t="shared" si="4"/>
        <v>0</v>
      </c>
      <c r="I13" s="69">
        <f t="shared" si="4"/>
        <v>0</v>
      </c>
    </row>
    <row r="14" spans="1:9" ht="15" customHeight="1" x14ac:dyDescent="0.25">
      <c r="A14" s="120">
        <v>3</v>
      </c>
      <c r="B14" s="121"/>
      <c r="C14" s="122"/>
      <c r="D14" s="52" t="s">
        <v>10</v>
      </c>
      <c r="E14" s="69">
        <f>E15</f>
        <v>0</v>
      </c>
      <c r="F14" s="69">
        <f t="shared" si="4"/>
        <v>0</v>
      </c>
      <c r="G14" s="69">
        <f t="shared" si="4"/>
        <v>0</v>
      </c>
      <c r="H14" s="69">
        <f t="shared" si="4"/>
        <v>0</v>
      </c>
      <c r="I14" s="69">
        <f t="shared" si="4"/>
        <v>0</v>
      </c>
    </row>
    <row r="15" spans="1:9" x14ac:dyDescent="0.25">
      <c r="A15" s="123">
        <v>31</v>
      </c>
      <c r="B15" s="124"/>
      <c r="C15" s="125"/>
      <c r="D15" s="52" t="s">
        <v>11</v>
      </c>
      <c r="E15" s="69"/>
      <c r="F15" s="70"/>
      <c r="G15" s="70"/>
      <c r="H15" s="70"/>
      <c r="I15" s="71"/>
    </row>
    <row r="16" spans="1:9" x14ac:dyDescent="0.25">
      <c r="A16" s="117" t="s">
        <v>106</v>
      </c>
      <c r="B16" s="118"/>
      <c r="C16" s="119"/>
      <c r="D16" s="56" t="s">
        <v>107</v>
      </c>
      <c r="E16" s="69">
        <f>E17</f>
        <v>37292.339999999997</v>
      </c>
      <c r="F16" s="69">
        <f t="shared" ref="F16:I17" si="5">F17</f>
        <v>12959.4</v>
      </c>
      <c r="G16" s="69">
        <f t="shared" si="5"/>
        <v>16450</v>
      </c>
      <c r="H16" s="69">
        <f t="shared" si="5"/>
        <v>16450</v>
      </c>
      <c r="I16" s="69">
        <f t="shared" si="5"/>
        <v>16450</v>
      </c>
    </row>
    <row r="17" spans="1:9" ht="15" customHeight="1" x14ac:dyDescent="0.25">
      <c r="A17" s="120">
        <v>3</v>
      </c>
      <c r="B17" s="121"/>
      <c r="C17" s="122"/>
      <c r="D17" s="52" t="s">
        <v>10</v>
      </c>
      <c r="E17" s="69">
        <f>E18</f>
        <v>37292.339999999997</v>
      </c>
      <c r="F17" s="69">
        <f t="shared" si="5"/>
        <v>12959.4</v>
      </c>
      <c r="G17" s="69">
        <f t="shared" si="5"/>
        <v>16450</v>
      </c>
      <c r="H17" s="69">
        <f t="shared" si="5"/>
        <v>16450</v>
      </c>
      <c r="I17" s="69">
        <f t="shared" si="5"/>
        <v>16450</v>
      </c>
    </row>
    <row r="18" spans="1:9" x14ac:dyDescent="0.25">
      <c r="A18" s="123">
        <v>32</v>
      </c>
      <c r="B18" s="124"/>
      <c r="C18" s="125"/>
      <c r="D18" s="52" t="s">
        <v>22</v>
      </c>
      <c r="E18" s="69">
        <v>37292.339999999997</v>
      </c>
      <c r="F18" s="70">
        <v>12959.4</v>
      </c>
      <c r="G18" s="70">
        <v>16450</v>
      </c>
      <c r="H18" s="70">
        <v>16450</v>
      </c>
      <c r="I18" s="71">
        <v>16450</v>
      </c>
    </row>
    <row r="19" spans="1:9" ht="25.5" x14ac:dyDescent="0.25">
      <c r="A19" s="117" t="s">
        <v>108</v>
      </c>
      <c r="B19" s="118"/>
      <c r="C19" s="119"/>
      <c r="D19" s="56" t="s">
        <v>109</v>
      </c>
      <c r="E19" s="69">
        <f>E20</f>
        <v>96280.39</v>
      </c>
      <c r="F19" s="69">
        <f t="shared" ref="F19:I19" si="6">F20</f>
        <v>105329.88</v>
      </c>
      <c r="G19" s="69">
        <f t="shared" si="6"/>
        <v>104187.4</v>
      </c>
      <c r="H19" s="69">
        <f t="shared" si="6"/>
        <v>104187.4</v>
      </c>
      <c r="I19" s="69">
        <f t="shared" si="6"/>
        <v>104187.4</v>
      </c>
    </row>
    <row r="20" spans="1:9" x14ac:dyDescent="0.25">
      <c r="A20" s="120">
        <v>3</v>
      </c>
      <c r="B20" s="121"/>
      <c r="C20" s="122"/>
      <c r="D20" s="52" t="s">
        <v>10</v>
      </c>
      <c r="E20" s="69">
        <f>SUM(E21:E22)</f>
        <v>96280.39</v>
      </c>
      <c r="F20" s="69">
        <f t="shared" ref="F20:I20" si="7">SUM(F21:F22)</f>
        <v>105329.88</v>
      </c>
      <c r="G20" s="69">
        <f t="shared" si="7"/>
        <v>104187.4</v>
      </c>
      <c r="H20" s="69">
        <f t="shared" si="7"/>
        <v>104187.4</v>
      </c>
      <c r="I20" s="69">
        <f t="shared" si="7"/>
        <v>104187.4</v>
      </c>
    </row>
    <row r="21" spans="1:9" x14ac:dyDescent="0.25">
      <c r="A21" s="123">
        <v>32</v>
      </c>
      <c r="B21" s="124"/>
      <c r="C21" s="125"/>
      <c r="D21" s="52" t="s">
        <v>22</v>
      </c>
      <c r="E21" s="69">
        <v>95992.34</v>
      </c>
      <c r="F21" s="70">
        <v>105019.88</v>
      </c>
      <c r="G21" s="70">
        <v>103897.4</v>
      </c>
      <c r="H21" s="70">
        <v>103897.4</v>
      </c>
      <c r="I21" s="71">
        <v>103897.4</v>
      </c>
    </row>
    <row r="22" spans="1:9" x14ac:dyDescent="0.25">
      <c r="A22" s="53">
        <v>34</v>
      </c>
      <c r="B22" s="54"/>
      <c r="C22" s="55"/>
      <c r="D22" s="52" t="s">
        <v>81</v>
      </c>
      <c r="E22" s="69">
        <v>288.05</v>
      </c>
      <c r="F22" s="70">
        <v>310</v>
      </c>
      <c r="G22" s="70">
        <v>290</v>
      </c>
      <c r="H22" s="70">
        <v>290</v>
      </c>
      <c r="I22" s="71">
        <v>290</v>
      </c>
    </row>
    <row r="23" spans="1:9" ht="25.5" x14ac:dyDescent="0.25">
      <c r="A23" s="117" t="s">
        <v>125</v>
      </c>
      <c r="B23" s="118"/>
      <c r="C23" s="119"/>
      <c r="D23" s="56" t="s">
        <v>126</v>
      </c>
      <c r="E23" s="69">
        <f>E24</f>
        <v>0</v>
      </c>
      <c r="F23" s="69">
        <f t="shared" ref="F23:I24" si="8">F24</f>
        <v>868.01</v>
      </c>
      <c r="G23" s="69">
        <f t="shared" si="8"/>
        <v>0</v>
      </c>
      <c r="H23" s="69">
        <f t="shared" si="8"/>
        <v>0</v>
      </c>
      <c r="I23" s="69">
        <f t="shared" si="8"/>
        <v>0</v>
      </c>
    </row>
    <row r="24" spans="1:9" x14ac:dyDescent="0.25">
      <c r="A24" s="120">
        <v>3</v>
      </c>
      <c r="B24" s="121"/>
      <c r="C24" s="122"/>
      <c r="D24" s="52" t="s">
        <v>10</v>
      </c>
      <c r="E24" s="69">
        <f>E25</f>
        <v>0</v>
      </c>
      <c r="F24" s="69">
        <f t="shared" si="8"/>
        <v>868.01</v>
      </c>
      <c r="G24" s="69">
        <f t="shared" si="8"/>
        <v>0</v>
      </c>
      <c r="H24" s="69">
        <f t="shared" si="8"/>
        <v>0</v>
      </c>
      <c r="I24" s="69">
        <f t="shared" si="8"/>
        <v>0</v>
      </c>
    </row>
    <row r="25" spans="1:9" x14ac:dyDescent="0.25">
      <c r="A25" s="123">
        <v>32</v>
      </c>
      <c r="B25" s="124"/>
      <c r="C25" s="125"/>
      <c r="D25" s="52" t="s">
        <v>22</v>
      </c>
      <c r="E25" s="69"/>
      <c r="F25" s="69">
        <v>868.01</v>
      </c>
      <c r="G25" s="69"/>
      <c r="H25" s="69"/>
      <c r="I25" s="91"/>
    </row>
    <row r="26" spans="1:9" x14ac:dyDescent="0.25">
      <c r="A26" s="117" t="s">
        <v>110</v>
      </c>
      <c r="B26" s="118"/>
      <c r="C26" s="119"/>
      <c r="D26" s="56" t="s">
        <v>111</v>
      </c>
      <c r="E26" s="69">
        <f>E27</f>
        <v>1147262.2999999998</v>
      </c>
      <c r="F26" s="69">
        <f t="shared" ref="F26:I26" si="9">F27</f>
        <v>1220470.19</v>
      </c>
      <c r="G26" s="69">
        <f t="shared" si="9"/>
        <v>1292192.9000000001</v>
      </c>
      <c r="H26" s="69">
        <f t="shared" si="9"/>
        <v>1292192.9000000001</v>
      </c>
      <c r="I26" s="69">
        <f t="shared" si="9"/>
        <v>1292192.9000000001</v>
      </c>
    </row>
    <row r="27" spans="1:9" x14ac:dyDescent="0.25">
      <c r="A27" s="120">
        <v>3</v>
      </c>
      <c r="B27" s="121"/>
      <c r="C27" s="122"/>
      <c r="D27" s="52" t="s">
        <v>10</v>
      </c>
      <c r="E27" s="69">
        <f>SUM(E28:E31)</f>
        <v>1147262.2999999998</v>
      </c>
      <c r="F27" s="69">
        <f t="shared" ref="F27:I27" si="10">SUM(F28:F31)</f>
        <v>1220470.19</v>
      </c>
      <c r="G27" s="69">
        <f t="shared" si="10"/>
        <v>1292192.9000000001</v>
      </c>
      <c r="H27" s="69">
        <f t="shared" si="10"/>
        <v>1292192.9000000001</v>
      </c>
      <c r="I27" s="69">
        <f t="shared" si="10"/>
        <v>1292192.9000000001</v>
      </c>
    </row>
    <row r="28" spans="1:9" x14ac:dyDescent="0.25">
      <c r="A28" s="123">
        <v>31</v>
      </c>
      <c r="B28" s="124"/>
      <c r="C28" s="125"/>
      <c r="D28" s="52" t="s">
        <v>11</v>
      </c>
      <c r="E28" s="69">
        <v>1088512.6499999999</v>
      </c>
      <c r="F28" s="70">
        <v>1155194.92</v>
      </c>
      <c r="G28" s="70">
        <v>1226051.03</v>
      </c>
      <c r="H28" s="70">
        <v>1226051.03</v>
      </c>
      <c r="I28" s="71">
        <v>1226051.03</v>
      </c>
    </row>
    <row r="29" spans="1:9" x14ac:dyDescent="0.25">
      <c r="A29" s="123">
        <v>32</v>
      </c>
      <c r="B29" s="124"/>
      <c r="C29" s="125"/>
      <c r="D29" s="52" t="s">
        <v>22</v>
      </c>
      <c r="E29" s="69">
        <v>51533.13</v>
      </c>
      <c r="F29" s="70">
        <v>62006.879999999997</v>
      </c>
      <c r="G29" s="70">
        <v>62874.06</v>
      </c>
      <c r="H29" s="70">
        <v>62874.06</v>
      </c>
      <c r="I29" s="71">
        <v>62874.06</v>
      </c>
    </row>
    <row r="30" spans="1:9" x14ac:dyDescent="0.25">
      <c r="A30" s="53">
        <v>34</v>
      </c>
      <c r="B30" s="54"/>
      <c r="C30" s="55"/>
      <c r="D30" s="52" t="s">
        <v>81</v>
      </c>
      <c r="E30" s="69">
        <v>5845.07</v>
      </c>
      <c r="F30" s="70">
        <v>3067.81</v>
      </c>
      <c r="G30" s="70">
        <v>3067.81</v>
      </c>
      <c r="H30" s="70">
        <v>3067.81</v>
      </c>
      <c r="I30" s="71">
        <v>3067.81</v>
      </c>
    </row>
    <row r="31" spans="1:9" ht="38.25" x14ac:dyDescent="0.25">
      <c r="A31" s="53">
        <v>37</v>
      </c>
      <c r="B31" s="54"/>
      <c r="C31" s="55"/>
      <c r="D31" s="18" t="s">
        <v>112</v>
      </c>
      <c r="E31" s="69">
        <v>1371.45</v>
      </c>
      <c r="F31" s="70">
        <v>200.58</v>
      </c>
      <c r="G31" s="70">
        <v>200</v>
      </c>
      <c r="H31" s="70">
        <v>200</v>
      </c>
      <c r="I31" s="71">
        <v>200</v>
      </c>
    </row>
    <row r="32" spans="1:9" x14ac:dyDescent="0.25">
      <c r="A32" s="117" t="s">
        <v>113</v>
      </c>
      <c r="B32" s="118"/>
      <c r="C32" s="119"/>
      <c r="D32" s="56" t="s">
        <v>114</v>
      </c>
      <c r="E32" s="69">
        <f>E33</f>
        <v>557.19000000000005</v>
      </c>
      <c r="F32" s="69">
        <f t="shared" ref="F32:I32" si="11">F33</f>
        <v>888.52</v>
      </c>
      <c r="G32" s="69">
        <f t="shared" si="11"/>
        <v>0</v>
      </c>
      <c r="H32" s="69">
        <f t="shared" si="11"/>
        <v>0</v>
      </c>
      <c r="I32" s="69">
        <f t="shared" si="11"/>
        <v>0</v>
      </c>
    </row>
    <row r="33" spans="1:9" x14ac:dyDescent="0.25">
      <c r="A33" s="120">
        <v>3</v>
      </c>
      <c r="B33" s="121"/>
      <c r="C33" s="122"/>
      <c r="D33" s="52" t="s">
        <v>10</v>
      </c>
      <c r="E33" s="69">
        <f>E34+E35</f>
        <v>557.19000000000005</v>
      </c>
      <c r="F33" s="69">
        <f t="shared" ref="F33:I33" si="12">F34+F35</f>
        <v>888.52</v>
      </c>
      <c r="G33" s="69">
        <f t="shared" si="12"/>
        <v>0</v>
      </c>
      <c r="H33" s="69">
        <f t="shared" si="12"/>
        <v>0</v>
      </c>
      <c r="I33" s="69">
        <f t="shared" si="12"/>
        <v>0</v>
      </c>
    </row>
    <row r="34" spans="1:9" x14ac:dyDescent="0.25">
      <c r="A34" s="123">
        <v>32</v>
      </c>
      <c r="B34" s="124"/>
      <c r="C34" s="125"/>
      <c r="D34" s="52" t="s">
        <v>22</v>
      </c>
      <c r="E34" s="69">
        <v>557.19000000000005</v>
      </c>
      <c r="F34" s="70">
        <v>431.77</v>
      </c>
      <c r="G34" s="70"/>
      <c r="H34" s="70"/>
      <c r="I34" s="71"/>
    </row>
    <row r="35" spans="1:9" ht="38.25" x14ac:dyDescent="0.25">
      <c r="A35" s="53">
        <v>37</v>
      </c>
      <c r="B35" s="54"/>
      <c r="C35" s="55"/>
      <c r="D35" s="18" t="s">
        <v>112</v>
      </c>
      <c r="E35" s="69"/>
      <c r="F35" s="69">
        <v>456.75</v>
      </c>
      <c r="G35" s="69"/>
      <c r="H35" s="69"/>
      <c r="I35" s="91"/>
    </row>
    <row r="36" spans="1:9" ht="38.25" x14ac:dyDescent="0.25">
      <c r="A36" s="117" t="s">
        <v>115</v>
      </c>
      <c r="B36" s="118"/>
      <c r="C36" s="119"/>
      <c r="D36" s="18" t="s">
        <v>116</v>
      </c>
      <c r="E36" s="69">
        <f>E37</f>
        <v>602.91999999999996</v>
      </c>
      <c r="F36" s="69">
        <f t="shared" ref="F36:I37" si="13">F37</f>
        <v>300</v>
      </c>
      <c r="G36" s="69">
        <f t="shared" si="13"/>
        <v>300</v>
      </c>
      <c r="H36" s="69">
        <f t="shared" si="13"/>
        <v>300</v>
      </c>
      <c r="I36" s="69">
        <f t="shared" si="13"/>
        <v>300</v>
      </c>
    </row>
    <row r="37" spans="1:9" x14ac:dyDescent="0.25">
      <c r="A37" s="120">
        <v>3</v>
      </c>
      <c r="B37" s="121"/>
      <c r="C37" s="122"/>
      <c r="D37" s="52" t="s">
        <v>10</v>
      </c>
      <c r="E37" s="69">
        <f>E38</f>
        <v>602.91999999999996</v>
      </c>
      <c r="F37" s="69">
        <f t="shared" si="13"/>
        <v>300</v>
      </c>
      <c r="G37" s="69">
        <f t="shared" si="13"/>
        <v>300</v>
      </c>
      <c r="H37" s="69">
        <f t="shared" si="13"/>
        <v>300</v>
      </c>
      <c r="I37" s="69">
        <f t="shared" si="13"/>
        <v>300</v>
      </c>
    </row>
    <row r="38" spans="1:9" x14ac:dyDescent="0.25">
      <c r="A38" s="123">
        <v>32</v>
      </c>
      <c r="B38" s="124"/>
      <c r="C38" s="125"/>
      <c r="D38" s="52" t="s">
        <v>22</v>
      </c>
      <c r="E38" s="69">
        <v>602.91999999999996</v>
      </c>
      <c r="F38" s="70">
        <v>300</v>
      </c>
      <c r="G38" s="70">
        <v>300</v>
      </c>
      <c r="H38" s="70">
        <v>300</v>
      </c>
      <c r="I38" s="71">
        <v>300</v>
      </c>
    </row>
    <row r="39" spans="1:9" ht="25.5" x14ac:dyDescent="0.25">
      <c r="A39" s="129" t="s">
        <v>119</v>
      </c>
      <c r="B39" s="130"/>
      <c r="C39" s="131"/>
      <c r="D39" s="86" t="s">
        <v>120</v>
      </c>
      <c r="E39" s="89">
        <f>E40</f>
        <v>22290.18</v>
      </c>
      <c r="F39" s="89">
        <f t="shared" ref="F39:I39" si="14">F40</f>
        <v>22800</v>
      </c>
      <c r="G39" s="89">
        <f t="shared" si="14"/>
        <v>22800</v>
      </c>
      <c r="H39" s="89">
        <f t="shared" si="14"/>
        <v>22800</v>
      </c>
      <c r="I39" s="89">
        <f t="shared" si="14"/>
        <v>22800</v>
      </c>
    </row>
    <row r="40" spans="1:9" x14ac:dyDescent="0.25">
      <c r="A40" s="117" t="s">
        <v>110</v>
      </c>
      <c r="B40" s="118"/>
      <c r="C40" s="119"/>
      <c r="D40" s="56" t="s">
        <v>111</v>
      </c>
      <c r="E40" s="69">
        <f>E41+E43</f>
        <v>22290.18</v>
      </c>
      <c r="F40" s="69">
        <f t="shared" ref="F40:I40" si="15">F41+F43</f>
        <v>22800</v>
      </c>
      <c r="G40" s="69">
        <f t="shared" si="15"/>
        <v>22800</v>
      </c>
      <c r="H40" s="69">
        <f t="shared" si="15"/>
        <v>22800</v>
      </c>
      <c r="I40" s="69">
        <f t="shared" si="15"/>
        <v>22800</v>
      </c>
    </row>
    <row r="41" spans="1:9" x14ac:dyDescent="0.25">
      <c r="A41" s="120">
        <v>3</v>
      </c>
      <c r="B41" s="121"/>
      <c r="C41" s="122"/>
      <c r="D41" s="52" t="s">
        <v>10</v>
      </c>
      <c r="E41" s="69">
        <f>E42</f>
        <v>13725.58</v>
      </c>
      <c r="F41" s="69">
        <f t="shared" ref="F41:I41" si="16">F42</f>
        <v>14000</v>
      </c>
      <c r="G41" s="69">
        <f t="shared" si="16"/>
        <v>19700</v>
      </c>
      <c r="H41" s="69">
        <f t="shared" si="16"/>
        <v>19700</v>
      </c>
      <c r="I41" s="69">
        <f t="shared" si="16"/>
        <v>19700</v>
      </c>
    </row>
    <row r="42" spans="1:9" ht="38.25" x14ac:dyDescent="0.25">
      <c r="A42" s="53">
        <v>37</v>
      </c>
      <c r="B42" s="54"/>
      <c r="C42" s="55"/>
      <c r="D42" s="18" t="s">
        <v>112</v>
      </c>
      <c r="E42" s="69">
        <v>13725.58</v>
      </c>
      <c r="F42" s="70">
        <v>14000</v>
      </c>
      <c r="G42" s="70">
        <v>19700</v>
      </c>
      <c r="H42" s="70">
        <v>19700</v>
      </c>
      <c r="I42" s="71">
        <v>19700</v>
      </c>
    </row>
    <row r="43" spans="1:9" ht="25.5" x14ac:dyDescent="0.25">
      <c r="A43" s="120">
        <v>4</v>
      </c>
      <c r="B43" s="121"/>
      <c r="C43" s="122"/>
      <c r="D43" s="52" t="s">
        <v>12</v>
      </c>
      <c r="E43" s="69">
        <f>E44</f>
        <v>8564.6</v>
      </c>
      <c r="F43" s="69">
        <f t="shared" ref="F43:I43" si="17">F44</f>
        <v>8800</v>
      </c>
      <c r="G43" s="69">
        <f t="shared" si="17"/>
        <v>3100</v>
      </c>
      <c r="H43" s="69">
        <f t="shared" si="17"/>
        <v>3100</v>
      </c>
      <c r="I43" s="69">
        <f t="shared" si="17"/>
        <v>3100</v>
      </c>
    </row>
    <row r="44" spans="1:9" ht="25.5" x14ac:dyDescent="0.25">
      <c r="A44" s="123">
        <v>42</v>
      </c>
      <c r="B44" s="124"/>
      <c r="C44" s="125"/>
      <c r="D44" s="52" t="s">
        <v>31</v>
      </c>
      <c r="E44" s="69">
        <v>8564.6</v>
      </c>
      <c r="F44" s="70">
        <v>8800</v>
      </c>
      <c r="G44" s="70">
        <v>3100</v>
      </c>
      <c r="H44" s="70">
        <v>3100</v>
      </c>
      <c r="I44" s="71">
        <v>3100</v>
      </c>
    </row>
    <row r="45" spans="1:9" ht="25.5" customHeight="1" x14ac:dyDescent="0.25">
      <c r="A45" s="132" t="s">
        <v>148</v>
      </c>
      <c r="B45" s="133"/>
      <c r="C45" s="134"/>
      <c r="D45" s="87" t="s">
        <v>149</v>
      </c>
      <c r="E45" s="90">
        <f>E46</f>
        <v>0</v>
      </c>
      <c r="F45" s="90">
        <f t="shared" ref="F45:I45" si="18">F46</f>
        <v>95520.6</v>
      </c>
      <c r="G45" s="90">
        <f t="shared" si="18"/>
        <v>84500</v>
      </c>
      <c r="H45" s="90">
        <f t="shared" si="18"/>
        <v>84500</v>
      </c>
      <c r="I45" s="90">
        <f t="shared" si="18"/>
        <v>84500</v>
      </c>
    </row>
    <row r="46" spans="1:9" ht="15" customHeight="1" x14ac:dyDescent="0.25">
      <c r="A46" s="117" t="s">
        <v>110</v>
      </c>
      <c r="B46" s="118"/>
      <c r="C46" s="119"/>
      <c r="D46" s="56" t="s">
        <v>111</v>
      </c>
      <c r="E46" s="69">
        <f>E47</f>
        <v>0</v>
      </c>
      <c r="F46" s="69">
        <f t="shared" ref="F46:I46" si="19">F47</f>
        <v>95520.6</v>
      </c>
      <c r="G46" s="69">
        <f t="shared" si="19"/>
        <v>84500</v>
      </c>
      <c r="H46" s="69">
        <f t="shared" si="19"/>
        <v>84500</v>
      </c>
      <c r="I46" s="69">
        <f t="shared" si="19"/>
        <v>84500</v>
      </c>
    </row>
    <row r="47" spans="1:9" x14ac:dyDescent="0.25">
      <c r="A47" s="120">
        <v>3</v>
      </c>
      <c r="B47" s="121"/>
      <c r="C47" s="122"/>
      <c r="D47" s="52" t="s">
        <v>10</v>
      </c>
      <c r="E47" s="69">
        <f>E48</f>
        <v>0</v>
      </c>
      <c r="F47" s="69">
        <f t="shared" ref="F47:I47" si="20">F48</f>
        <v>95520.6</v>
      </c>
      <c r="G47" s="69">
        <f t="shared" si="20"/>
        <v>84500</v>
      </c>
      <c r="H47" s="69">
        <f t="shared" si="20"/>
        <v>84500</v>
      </c>
      <c r="I47" s="69">
        <f t="shared" si="20"/>
        <v>84500</v>
      </c>
    </row>
    <row r="48" spans="1:9" x14ac:dyDescent="0.25">
      <c r="A48" s="123">
        <v>32</v>
      </c>
      <c r="B48" s="124"/>
      <c r="C48" s="125"/>
      <c r="D48" s="52" t="s">
        <v>22</v>
      </c>
      <c r="E48" s="69"/>
      <c r="F48" s="69">
        <v>95520.6</v>
      </c>
      <c r="G48" s="69">
        <v>84500</v>
      </c>
      <c r="H48" s="69">
        <v>84500</v>
      </c>
      <c r="I48" s="91">
        <v>84500</v>
      </c>
    </row>
    <row r="49" spans="1:9" ht="38.25" x14ac:dyDescent="0.25">
      <c r="A49" s="126" t="s">
        <v>121</v>
      </c>
      <c r="B49" s="127"/>
      <c r="C49" s="128"/>
      <c r="D49" s="85" t="s">
        <v>122</v>
      </c>
      <c r="E49" s="88">
        <f>E50+E62+E80+E97+E101</f>
        <v>135246.22999999998</v>
      </c>
      <c r="F49" s="88">
        <f t="shared" ref="F49:I49" si="21">F50+F62+F80+F97+F101</f>
        <v>171952.73</v>
      </c>
      <c r="G49" s="88">
        <f t="shared" si="21"/>
        <v>168662.5</v>
      </c>
      <c r="H49" s="88">
        <f t="shared" si="21"/>
        <v>167092.5</v>
      </c>
      <c r="I49" s="88">
        <f t="shared" si="21"/>
        <v>167092.5</v>
      </c>
    </row>
    <row r="50" spans="1:9" x14ac:dyDescent="0.25">
      <c r="A50" s="129" t="s">
        <v>123</v>
      </c>
      <c r="B50" s="130"/>
      <c r="C50" s="131"/>
      <c r="D50" s="86" t="s">
        <v>124</v>
      </c>
      <c r="E50" s="89">
        <f>E51+E55+E58</f>
        <v>114369.48999999999</v>
      </c>
      <c r="F50" s="89">
        <f t="shared" ref="F50:I50" si="22">F51+F55+F58</f>
        <v>141108.69</v>
      </c>
      <c r="G50" s="89">
        <f t="shared" si="22"/>
        <v>142047.03</v>
      </c>
      <c r="H50" s="89">
        <f t="shared" si="22"/>
        <v>140477.03</v>
      </c>
      <c r="I50" s="89">
        <f t="shared" si="22"/>
        <v>140477.03</v>
      </c>
    </row>
    <row r="51" spans="1:9" x14ac:dyDescent="0.25">
      <c r="A51" s="117" t="s">
        <v>106</v>
      </c>
      <c r="B51" s="118"/>
      <c r="C51" s="119"/>
      <c r="D51" s="56" t="s">
        <v>107</v>
      </c>
      <c r="E51" s="69">
        <f>E52</f>
        <v>60138.22</v>
      </c>
      <c r="F51" s="69">
        <f t="shared" ref="F51:I51" si="23">F52</f>
        <v>73586.8</v>
      </c>
      <c r="G51" s="69">
        <f t="shared" si="23"/>
        <v>73950.83</v>
      </c>
      <c r="H51" s="69">
        <f t="shared" si="23"/>
        <v>73950.83</v>
      </c>
      <c r="I51" s="69">
        <f t="shared" si="23"/>
        <v>73950.83</v>
      </c>
    </row>
    <row r="52" spans="1:9" x14ac:dyDescent="0.25">
      <c r="A52" s="120">
        <v>3</v>
      </c>
      <c r="B52" s="121"/>
      <c r="C52" s="122"/>
      <c r="D52" s="52" t="s">
        <v>10</v>
      </c>
      <c r="E52" s="69">
        <f>SUM(E53:E54)</f>
        <v>60138.22</v>
      </c>
      <c r="F52" s="69">
        <f t="shared" ref="F52:I52" si="24">SUM(F53:F54)</f>
        <v>73586.8</v>
      </c>
      <c r="G52" s="69">
        <f t="shared" si="24"/>
        <v>73950.83</v>
      </c>
      <c r="H52" s="69">
        <f t="shared" si="24"/>
        <v>73950.83</v>
      </c>
      <c r="I52" s="69">
        <f t="shared" si="24"/>
        <v>73950.83</v>
      </c>
    </row>
    <row r="53" spans="1:9" x14ac:dyDescent="0.25">
      <c r="A53" s="123">
        <v>31</v>
      </c>
      <c r="B53" s="124"/>
      <c r="C53" s="125"/>
      <c r="D53" s="52" t="s">
        <v>11</v>
      </c>
      <c r="E53" s="69">
        <v>30903.52</v>
      </c>
      <c r="F53" s="70">
        <v>27568.799999999999</v>
      </c>
      <c r="G53" s="70">
        <v>26990.52</v>
      </c>
      <c r="H53" s="70">
        <v>26990.52</v>
      </c>
      <c r="I53" s="71">
        <v>26990.52</v>
      </c>
    </row>
    <row r="54" spans="1:9" x14ac:dyDescent="0.25">
      <c r="A54" s="123">
        <v>32</v>
      </c>
      <c r="B54" s="124"/>
      <c r="C54" s="125"/>
      <c r="D54" s="52" t="s">
        <v>22</v>
      </c>
      <c r="E54" s="69">
        <v>29234.7</v>
      </c>
      <c r="F54" s="70">
        <v>46018</v>
      </c>
      <c r="G54" s="70">
        <v>46960.31</v>
      </c>
      <c r="H54" s="70">
        <v>46960.31</v>
      </c>
      <c r="I54" s="71">
        <v>46960.31</v>
      </c>
    </row>
    <row r="55" spans="1:9" ht="25.5" x14ac:dyDescent="0.25">
      <c r="A55" s="117" t="s">
        <v>125</v>
      </c>
      <c r="B55" s="118"/>
      <c r="C55" s="119"/>
      <c r="D55" s="56" t="s">
        <v>126</v>
      </c>
      <c r="E55" s="69">
        <f>E56</f>
        <v>3591.77</v>
      </c>
      <c r="F55" s="69">
        <f t="shared" ref="F55:I56" si="25">F56</f>
        <v>1571.26</v>
      </c>
      <c r="G55" s="69">
        <f t="shared" si="25"/>
        <v>1570</v>
      </c>
      <c r="H55" s="69">
        <f t="shared" si="25"/>
        <v>0</v>
      </c>
      <c r="I55" s="69">
        <f t="shared" si="25"/>
        <v>0</v>
      </c>
    </row>
    <row r="56" spans="1:9" x14ac:dyDescent="0.25">
      <c r="A56" s="120">
        <v>3</v>
      </c>
      <c r="B56" s="121"/>
      <c r="C56" s="122"/>
      <c r="D56" s="52" t="s">
        <v>10</v>
      </c>
      <c r="E56" s="69">
        <f>E57</f>
        <v>3591.77</v>
      </c>
      <c r="F56" s="69">
        <f t="shared" si="25"/>
        <v>1571.26</v>
      </c>
      <c r="G56" s="69">
        <f t="shared" si="25"/>
        <v>1570</v>
      </c>
      <c r="H56" s="69">
        <f t="shared" si="25"/>
        <v>0</v>
      </c>
      <c r="I56" s="69">
        <f t="shared" si="25"/>
        <v>0</v>
      </c>
    </row>
    <row r="57" spans="1:9" x14ac:dyDescent="0.25">
      <c r="A57" s="123">
        <v>31</v>
      </c>
      <c r="B57" s="124"/>
      <c r="C57" s="125"/>
      <c r="D57" s="52" t="s">
        <v>11</v>
      </c>
      <c r="E57" s="69">
        <v>3591.77</v>
      </c>
      <c r="F57" s="70">
        <v>1571.26</v>
      </c>
      <c r="G57" s="70">
        <v>1570</v>
      </c>
      <c r="H57" s="70"/>
      <c r="I57" s="71"/>
    </row>
    <row r="58" spans="1:9" x14ac:dyDescent="0.25">
      <c r="A58" s="117" t="s">
        <v>110</v>
      </c>
      <c r="B58" s="118"/>
      <c r="C58" s="119"/>
      <c r="D58" s="56" t="s">
        <v>111</v>
      </c>
      <c r="E58" s="69">
        <f>E59</f>
        <v>50639.5</v>
      </c>
      <c r="F58" s="69">
        <f t="shared" ref="F58:I58" si="26">F59</f>
        <v>65950.63</v>
      </c>
      <c r="G58" s="69">
        <f t="shared" si="26"/>
        <v>66526.2</v>
      </c>
      <c r="H58" s="69">
        <f t="shared" si="26"/>
        <v>66526.2</v>
      </c>
      <c r="I58" s="69">
        <f t="shared" si="26"/>
        <v>66526.2</v>
      </c>
    </row>
    <row r="59" spans="1:9" x14ac:dyDescent="0.25">
      <c r="A59" s="120">
        <v>3</v>
      </c>
      <c r="B59" s="121"/>
      <c r="C59" s="122"/>
      <c r="D59" s="52" t="s">
        <v>10</v>
      </c>
      <c r="E59" s="69">
        <f>SUM(E60:E61)</f>
        <v>50639.5</v>
      </c>
      <c r="F59" s="69">
        <f t="shared" ref="F59:I59" si="27">SUM(F60:F61)</f>
        <v>65950.63</v>
      </c>
      <c r="G59" s="69">
        <f t="shared" si="27"/>
        <v>66526.2</v>
      </c>
      <c r="H59" s="69">
        <f t="shared" si="27"/>
        <v>66526.2</v>
      </c>
      <c r="I59" s="69">
        <f t="shared" si="27"/>
        <v>66526.2</v>
      </c>
    </row>
    <row r="60" spans="1:9" x14ac:dyDescent="0.25">
      <c r="A60" s="123">
        <v>31</v>
      </c>
      <c r="B60" s="124"/>
      <c r="C60" s="125"/>
      <c r="D60" s="52" t="s">
        <v>11</v>
      </c>
      <c r="E60" s="69">
        <v>47979.29</v>
      </c>
      <c r="F60" s="70">
        <v>62061.01</v>
      </c>
      <c r="G60" s="70">
        <v>63149.120000000003</v>
      </c>
      <c r="H60" s="70">
        <v>63149.120000000003</v>
      </c>
      <c r="I60" s="71">
        <v>63149.120000000003</v>
      </c>
    </row>
    <row r="61" spans="1:9" x14ac:dyDescent="0.25">
      <c r="A61" s="123">
        <v>32</v>
      </c>
      <c r="B61" s="124"/>
      <c r="C61" s="125"/>
      <c r="D61" s="52" t="s">
        <v>22</v>
      </c>
      <c r="E61" s="69">
        <v>2660.21</v>
      </c>
      <c r="F61" s="70">
        <v>3889.62</v>
      </c>
      <c r="G61" s="70">
        <v>3377.08</v>
      </c>
      <c r="H61" s="70">
        <v>3377.08</v>
      </c>
      <c r="I61" s="71">
        <v>3377.08</v>
      </c>
    </row>
    <row r="62" spans="1:9" ht="25.5" x14ac:dyDescent="0.25">
      <c r="A62" s="129" t="s">
        <v>127</v>
      </c>
      <c r="B62" s="130"/>
      <c r="C62" s="131"/>
      <c r="D62" s="86" t="s">
        <v>128</v>
      </c>
      <c r="E62" s="89">
        <f>E63+E66+E69+E72+E76</f>
        <v>15522.060000000001</v>
      </c>
      <c r="F62" s="89">
        <f t="shared" ref="F62:I62" si="28">F63+F66+F69+F72+F76</f>
        <v>25257.84</v>
      </c>
      <c r="G62" s="89">
        <f t="shared" si="28"/>
        <v>17837.07</v>
      </c>
      <c r="H62" s="89">
        <f t="shared" si="28"/>
        <v>17837.07</v>
      </c>
      <c r="I62" s="89">
        <f t="shared" si="28"/>
        <v>17837.07</v>
      </c>
    </row>
    <row r="63" spans="1:9" x14ac:dyDescent="0.25">
      <c r="A63" s="117" t="s">
        <v>129</v>
      </c>
      <c r="B63" s="118"/>
      <c r="C63" s="119"/>
      <c r="D63" s="56" t="s">
        <v>130</v>
      </c>
      <c r="E63" s="69">
        <f>E64</f>
        <v>3498.57</v>
      </c>
      <c r="F63" s="69">
        <f t="shared" ref="F63:I64" si="29">F64</f>
        <v>9394.1299999999992</v>
      </c>
      <c r="G63" s="69">
        <f t="shared" si="29"/>
        <v>8738.98</v>
      </c>
      <c r="H63" s="69">
        <f t="shared" si="29"/>
        <v>8738.98</v>
      </c>
      <c r="I63" s="69">
        <f t="shared" si="29"/>
        <v>8738.98</v>
      </c>
    </row>
    <row r="64" spans="1:9" x14ac:dyDescent="0.25">
      <c r="A64" s="120">
        <v>3</v>
      </c>
      <c r="B64" s="121"/>
      <c r="C64" s="122"/>
      <c r="D64" s="52" t="s">
        <v>10</v>
      </c>
      <c r="E64" s="69">
        <f>E65</f>
        <v>3498.57</v>
      </c>
      <c r="F64" s="69">
        <f t="shared" si="29"/>
        <v>9394.1299999999992</v>
      </c>
      <c r="G64" s="69">
        <f t="shared" si="29"/>
        <v>8738.98</v>
      </c>
      <c r="H64" s="69">
        <f t="shared" si="29"/>
        <v>8738.98</v>
      </c>
      <c r="I64" s="69">
        <f t="shared" si="29"/>
        <v>8738.98</v>
      </c>
    </row>
    <row r="65" spans="1:9" x14ac:dyDescent="0.25">
      <c r="A65" s="123">
        <v>31</v>
      </c>
      <c r="B65" s="124"/>
      <c r="C65" s="125"/>
      <c r="D65" s="52" t="s">
        <v>11</v>
      </c>
      <c r="E65" s="69">
        <v>3498.57</v>
      </c>
      <c r="F65" s="70">
        <v>9394.1299999999992</v>
      </c>
      <c r="G65" s="70">
        <v>8738.98</v>
      </c>
      <c r="H65" s="70">
        <v>8738.98</v>
      </c>
      <c r="I65" s="71">
        <v>8738.98</v>
      </c>
    </row>
    <row r="66" spans="1:9" x14ac:dyDescent="0.25">
      <c r="A66" s="117" t="s">
        <v>131</v>
      </c>
      <c r="B66" s="118"/>
      <c r="C66" s="119"/>
      <c r="D66" s="56" t="s">
        <v>132</v>
      </c>
      <c r="E66" s="69">
        <f>E67</f>
        <v>1946.01</v>
      </c>
      <c r="F66" s="69">
        <f t="shared" ref="F66:I67" si="30">F67</f>
        <v>1946.01</v>
      </c>
      <c r="G66" s="69">
        <f t="shared" si="30"/>
        <v>1701.42</v>
      </c>
      <c r="H66" s="69">
        <f t="shared" si="30"/>
        <v>1701.42</v>
      </c>
      <c r="I66" s="69">
        <f t="shared" si="30"/>
        <v>1701.42</v>
      </c>
    </row>
    <row r="67" spans="1:9" x14ac:dyDescent="0.25">
      <c r="A67" s="120">
        <v>3</v>
      </c>
      <c r="B67" s="121"/>
      <c r="C67" s="122"/>
      <c r="D67" s="52" t="s">
        <v>10</v>
      </c>
      <c r="E67" s="69">
        <f>E68</f>
        <v>1946.01</v>
      </c>
      <c r="F67" s="69">
        <f t="shared" si="30"/>
        <v>1946.01</v>
      </c>
      <c r="G67" s="69">
        <f t="shared" si="30"/>
        <v>1701.42</v>
      </c>
      <c r="H67" s="69">
        <f t="shared" si="30"/>
        <v>1701.42</v>
      </c>
      <c r="I67" s="69">
        <f t="shared" si="30"/>
        <v>1701.42</v>
      </c>
    </row>
    <row r="68" spans="1:9" x14ac:dyDescent="0.25">
      <c r="A68" s="123">
        <v>31</v>
      </c>
      <c r="B68" s="124"/>
      <c r="C68" s="125"/>
      <c r="D68" s="52" t="s">
        <v>11</v>
      </c>
      <c r="E68" s="69">
        <v>1946.01</v>
      </c>
      <c r="F68" s="70">
        <v>1946.01</v>
      </c>
      <c r="G68" s="70">
        <v>1701.42</v>
      </c>
      <c r="H68" s="70">
        <v>1701.42</v>
      </c>
      <c r="I68" s="71">
        <v>1701.42</v>
      </c>
    </row>
    <row r="69" spans="1:9" x14ac:dyDescent="0.25">
      <c r="A69" s="117" t="s">
        <v>133</v>
      </c>
      <c r="B69" s="118"/>
      <c r="C69" s="119"/>
      <c r="D69" s="56" t="s">
        <v>134</v>
      </c>
      <c r="E69" s="69">
        <f>E70</f>
        <v>889.62</v>
      </c>
      <c r="F69" s="69">
        <f t="shared" ref="F69:I70" si="31">F70</f>
        <v>1308.3499999999999</v>
      </c>
      <c r="G69" s="69">
        <f t="shared" si="31"/>
        <v>595.5</v>
      </c>
      <c r="H69" s="69">
        <f t="shared" si="31"/>
        <v>595.5</v>
      </c>
      <c r="I69" s="69">
        <f t="shared" si="31"/>
        <v>595.5</v>
      </c>
    </row>
    <row r="70" spans="1:9" x14ac:dyDescent="0.25">
      <c r="A70" s="120">
        <v>3</v>
      </c>
      <c r="B70" s="121"/>
      <c r="C70" s="122"/>
      <c r="D70" s="52" t="s">
        <v>10</v>
      </c>
      <c r="E70" s="69">
        <f>E71</f>
        <v>889.62</v>
      </c>
      <c r="F70" s="69">
        <f t="shared" si="31"/>
        <v>1308.3499999999999</v>
      </c>
      <c r="G70" s="69">
        <f t="shared" si="31"/>
        <v>595.5</v>
      </c>
      <c r="H70" s="69">
        <f t="shared" si="31"/>
        <v>595.5</v>
      </c>
      <c r="I70" s="69">
        <f t="shared" si="31"/>
        <v>595.5</v>
      </c>
    </row>
    <row r="71" spans="1:9" x14ac:dyDescent="0.25">
      <c r="A71" s="123">
        <v>31</v>
      </c>
      <c r="B71" s="124"/>
      <c r="C71" s="125"/>
      <c r="D71" s="52" t="s">
        <v>11</v>
      </c>
      <c r="E71" s="69">
        <v>889.62</v>
      </c>
      <c r="F71" s="70">
        <v>1308.3499999999999</v>
      </c>
      <c r="G71" s="70">
        <v>595.5</v>
      </c>
      <c r="H71" s="70">
        <v>595.5</v>
      </c>
      <c r="I71" s="71">
        <v>595.5</v>
      </c>
    </row>
    <row r="72" spans="1:9" ht="25.5" x14ac:dyDescent="0.25">
      <c r="A72" s="117" t="s">
        <v>135</v>
      </c>
      <c r="B72" s="118"/>
      <c r="C72" s="119"/>
      <c r="D72" s="56" t="s">
        <v>136</v>
      </c>
      <c r="E72" s="69">
        <f>E73</f>
        <v>9187.86</v>
      </c>
      <c r="F72" s="69">
        <f t="shared" ref="F72:I72" si="32">F73</f>
        <v>12609.35</v>
      </c>
      <c r="G72" s="69">
        <f t="shared" si="32"/>
        <v>6801.17</v>
      </c>
      <c r="H72" s="69">
        <f t="shared" si="32"/>
        <v>6801.17</v>
      </c>
      <c r="I72" s="69">
        <f t="shared" si="32"/>
        <v>6801.17</v>
      </c>
    </row>
    <row r="73" spans="1:9" x14ac:dyDescent="0.25">
      <c r="A73" s="120">
        <v>3</v>
      </c>
      <c r="B73" s="121"/>
      <c r="C73" s="122"/>
      <c r="D73" s="52" t="s">
        <v>10</v>
      </c>
      <c r="E73" s="69">
        <f>SUM(E74:E75)</f>
        <v>9187.86</v>
      </c>
      <c r="F73" s="69">
        <f t="shared" ref="F73:I73" si="33">SUM(F74:F75)</f>
        <v>12609.35</v>
      </c>
      <c r="G73" s="69">
        <f t="shared" si="33"/>
        <v>6801.17</v>
      </c>
      <c r="H73" s="69">
        <f t="shared" si="33"/>
        <v>6801.17</v>
      </c>
      <c r="I73" s="69">
        <f t="shared" si="33"/>
        <v>6801.17</v>
      </c>
    </row>
    <row r="74" spans="1:9" x14ac:dyDescent="0.25">
      <c r="A74" s="123">
        <v>31</v>
      </c>
      <c r="B74" s="124"/>
      <c r="C74" s="125"/>
      <c r="D74" s="52" t="s">
        <v>11</v>
      </c>
      <c r="E74" s="69">
        <v>7814.66</v>
      </c>
      <c r="F74" s="70">
        <v>10730.02</v>
      </c>
      <c r="G74" s="70">
        <v>5548.27</v>
      </c>
      <c r="H74" s="70">
        <v>5548.27</v>
      </c>
      <c r="I74" s="71">
        <v>5548.27</v>
      </c>
    </row>
    <row r="75" spans="1:9" x14ac:dyDescent="0.25">
      <c r="A75" s="123">
        <v>32</v>
      </c>
      <c r="B75" s="124"/>
      <c r="C75" s="125"/>
      <c r="D75" s="52" t="s">
        <v>22</v>
      </c>
      <c r="E75" s="69">
        <v>1373.2</v>
      </c>
      <c r="F75" s="70">
        <v>1879.33</v>
      </c>
      <c r="G75" s="70">
        <v>1252.9000000000001</v>
      </c>
      <c r="H75" s="70">
        <v>1252.9000000000001</v>
      </c>
      <c r="I75" s="71">
        <v>1252.9000000000001</v>
      </c>
    </row>
    <row r="76" spans="1:9" x14ac:dyDescent="0.25">
      <c r="A76" s="117" t="s">
        <v>137</v>
      </c>
      <c r="B76" s="118"/>
      <c r="C76" s="119"/>
      <c r="D76" s="56" t="s">
        <v>114</v>
      </c>
      <c r="E76" s="69">
        <f>E77</f>
        <v>0</v>
      </c>
      <c r="F76" s="69">
        <f t="shared" ref="F76:I76" si="34">F77</f>
        <v>0</v>
      </c>
      <c r="G76" s="69">
        <f t="shared" si="34"/>
        <v>0</v>
      </c>
      <c r="H76" s="69">
        <f t="shared" si="34"/>
        <v>0</v>
      </c>
      <c r="I76" s="69">
        <f t="shared" si="34"/>
        <v>0</v>
      </c>
    </row>
    <row r="77" spans="1:9" x14ac:dyDescent="0.25">
      <c r="A77" s="120">
        <v>3</v>
      </c>
      <c r="B77" s="121"/>
      <c r="C77" s="122"/>
      <c r="D77" s="52" t="s">
        <v>10</v>
      </c>
      <c r="E77" s="69">
        <f>E78+E79</f>
        <v>0</v>
      </c>
      <c r="F77" s="69">
        <f t="shared" ref="F77:I77" si="35">F78+F79</f>
        <v>0</v>
      </c>
      <c r="G77" s="69">
        <f t="shared" si="35"/>
        <v>0</v>
      </c>
      <c r="H77" s="69">
        <f t="shared" si="35"/>
        <v>0</v>
      </c>
      <c r="I77" s="69">
        <f t="shared" si="35"/>
        <v>0</v>
      </c>
    </row>
    <row r="78" spans="1:9" x14ac:dyDescent="0.25">
      <c r="A78" s="123">
        <v>31</v>
      </c>
      <c r="B78" s="124"/>
      <c r="C78" s="125"/>
      <c r="D78" s="52" t="s">
        <v>11</v>
      </c>
      <c r="E78" s="69">
        <v>0</v>
      </c>
      <c r="F78" s="70"/>
      <c r="G78" s="70"/>
      <c r="H78" s="70"/>
      <c r="I78" s="71"/>
    </row>
    <row r="79" spans="1:9" ht="38.25" x14ac:dyDescent="0.25">
      <c r="A79" s="53">
        <v>37</v>
      </c>
      <c r="B79" s="54"/>
      <c r="C79" s="55"/>
      <c r="D79" s="18" t="s">
        <v>112</v>
      </c>
      <c r="E79" s="69">
        <v>0</v>
      </c>
      <c r="F79" s="69"/>
      <c r="G79" s="69"/>
      <c r="H79" s="69"/>
      <c r="I79" s="91"/>
    </row>
    <row r="80" spans="1:9" x14ac:dyDescent="0.25">
      <c r="A80" s="129" t="s">
        <v>138</v>
      </c>
      <c r="B80" s="130"/>
      <c r="C80" s="131"/>
      <c r="D80" s="86" t="s">
        <v>139</v>
      </c>
      <c r="E80" s="89">
        <f>E81+E87+E90+E93</f>
        <v>5354.68</v>
      </c>
      <c r="F80" s="89">
        <f t="shared" ref="F80:I80" si="36">F81+F87+F90+F93</f>
        <v>5586.2000000000007</v>
      </c>
      <c r="G80" s="89">
        <f t="shared" si="36"/>
        <v>6645</v>
      </c>
      <c r="H80" s="89">
        <f t="shared" si="36"/>
        <v>6645</v>
      </c>
      <c r="I80" s="89">
        <f t="shared" si="36"/>
        <v>6645</v>
      </c>
    </row>
    <row r="81" spans="1:9" x14ac:dyDescent="0.25">
      <c r="A81" s="117" t="s">
        <v>129</v>
      </c>
      <c r="B81" s="118"/>
      <c r="C81" s="119"/>
      <c r="D81" s="56" t="s">
        <v>130</v>
      </c>
      <c r="E81" s="69">
        <f>E82+E85</f>
        <v>2787.18</v>
      </c>
      <c r="F81" s="69">
        <f t="shared" ref="F81:I81" si="37">F82+F85</f>
        <v>2800</v>
      </c>
      <c r="G81" s="69">
        <f t="shared" si="37"/>
        <v>2000</v>
      </c>
      <c r="H81" s="69">
        <f t="shared" si="37"/>
        <v>2000</v>
      </c>
      <c r="I81" s="69">
        <f t="shared" si="37"/>
        <v>2000</v>
      </c>
    </row>
    <row r="82" spans="1:9" x14ac:dyDescent="0.25">
      <c r="A82" s="120">
        <v>3</v>
      </c>
      <c r="B82" s="121"/>
      <c r="C82" s="122"/>
      <c r="D82" s="52" t="s">
        <v>10</v>
      </c>
      <c r="E82" s="69">
        <f>SUM(E83:E84)</f>
        <v>2787.18</v>
      </c>
      <c r="F82" s="69">
        <f t="shared" ref="F82:I82" si="38">SUM(F83:F84)</f>
        <v>2800</v>
      </c>
      <c r="G82" s="69">
        <f t="shared" si="38"/>
        <v>2000</v>
      </c>
      <c r="H82" s="69">
        <f t="shared" si="38"/>
        <v>2000</v>
      </c>
      <c r="I82" s="69">
        <f t="shared" si="38"/>
        <v>2000</v>
      </c>
    </row>
    <row r="83" spans="1:9" x14ac:dyDescent="0.25">
      <c r="A83" s="123">
        <v>32</v>
      </c>
      <c r="B83" s="124"/>
      <c r="C83" s="125"/>
      <c r="D83" s="52" t="s">
        <v>22</v>
      </c>
      <c r="E83" s="69">
        <v>2439.23</v>
      </c>
      <c r="F83" s="70">
        <v>2800</v>
      </c>
      <c r="G83" s="70">
        <v>2000</v>
      </c>
      <c r="H83" s="70">
        <v>2000</v>
      </c>
      <c r="I83" s="71">
        <v>2000</v>
      </c>
    </row>
    <row r="84" spans="1:9" ht="38.25" x14ac:dyDescent="0.25">
      <c r="A84" s="53">
        <v>37</v>
      </c>
      <c r="B84" s="54"/>
      <c r="C84" s="55"/>
      <c r="D84" s="18" t="s">
        <v>112</v>
      </c>
      <c r="E84" s="69">
        <v>347.95</v>
      </c>
      <c r="F84" s="70"/>
      <c r="G84" s="70"/>
      <c r="H84" s="70"/>
      <c r="I84" s="71"/>
    </row>
    <row r="85" spans="1:9" ht="25.5" x14ac:dyDescent="0.25">
      <c r="A85" s="120">
        <v>4</v>
      </c>
      <c r="B85" s="121"/>
      <c r="C85" s="122"/>
      <c r="D85" s="52" t="s">
        <v>12</v>
      </c>
      <c r="E85" s="69">
        <f>E86</f>
        <v>0</v>
      </c>
      <c r="F85" s="69">
        <f t="shared" ref="F85:I85" si="39">F86</f>
        <v>0</v>
      </c>
      <c r="G85" s="69">
        <f t="shared" si="39"/>
        <v>0</v>
      </c>
      <c r="H85" s="69">
        <f t="shared" si="39"/>
        <v>0</v>
      </c>
      <c r="I85" s="69">
        <f t="shared" si="39"/>
        <v>0</v>
      </c>
    </row>
    <row r="86" spans="1:9" ht="25.5" x14ac:dyDescent="0.25">
      <c r="A86" s="123">
        <v>42</v>
      </c>
      <c r="B86" s="124"/>
      <c r="C86" s="125"/>
      <c r="D86" s="52" t="s">
        <v>31</v>
      </c>
      <c r="E86" s="69"/>
      <c r="F86" s="70"/>
      <c r="G86" s="70"/>
      <c r="H86" s="70"/>
      <c r="I86" s="71"/>
    </row>
    <row r="87" spans="1:9" x14ac:dyDescent="0.25">
      <c r="A87" s="117" t="s">
        <v>133</v>
      </c>
      <c r="B87" s="118"/>
      <c r="C87" s="119"/>
      <c r="D87" s="56" t="s">
        <v>134</v>
      </c>
      <c r="E87" s="69">
        <f>E88</f>
        <v>0</v>
      </c>
      <c r="F87" s="69">
        <f t="shared" ref="F87:I88" si="40">F88</f>
        <v>0</v>
      </c>
      <c r="G87" s="69">
        <f t="shared" si="40"/>
        <v>0</v>
      </c>
      <c r="H87" s="69">
        <f t="shared" si="40"/>
        <v>0</v>
      </c>
      <c r="I87" s="69">
        <f t="shared" si="40"/>
        <v>0</v>
      </c>
    </row>
    <row r="88" spans="1:9" x14ac:dyDescent="0.25">
      <c r="A88" s="120">
        <v>3</v>
      </c>
      <c r="B88" s="121"/>
      <c r="C88" s="122"/>
      <c r="D88" s="52" t="s">
        <v>10</v>
      </c>
      <c r="E88" s="69">
        <f>E89</f>
        <v>0</v>
      </c>
      <c r="F88" s="69">
        <f t="shared" si="40"/>
        <v>0</v>
      </c>
      <c r="G88" s="69">
        <f t="shared" si="40"/>
        <v>0</v>
      </c>
      <c r="H88" s="69">
        <f t="shared" si="40"/>
        <v>0</v>
      </c>
      <c r="I88" s="69">
        <f t="shared" si="40"/>
        <v>0</v>
      </c>
    </row>
    <row r="89" spans="1:9" x14ac:dyDescent="0.25">
      <c r="A89" s="123">
        <v>32</v>
      </c>
      <c r="B89" s="124"/>
      <c r="C89" s="125"/>
      <c r="D89" s="52" t="s">
        <v>22</v>
      </c>
      <c r="E89" s="69"/>
      <c r="F89" s="70"/>
      <c r="G89" s="70"/>
      <c r="H89" s="70"/>
      <c r="I89" s="71"/>
    </row>
    <row r="90" spans="1:9" x14ac:dyDescent="0.25">
      <c r="A90" s="117" t="s">
        <v>110</v>
      </c>
      <c r="B90" s="118"/>
      <c r="C90" s="119"/>
      <c r="D90" s="56" t="s">
        <v>111</v>
      </c>
      <c r="E90" s="69">
        <f>E91</f>
        <v>665.58</v>
      </c>
      <c r="F90" s="69">
        <f t="shared" ref="F90:I91" si="41">F91</f>
        <v>264.47000000000003</v>
      </c>
      <c r="G90" s="69">
        <f t="shared" si="41"/>
        <v>4645</v>
      </c>
      <c r="H90" s="69">
        <f t="shared" si="41"/>
        <v>4645</v>
      </c>
      <c r="I90" s="69">
        <f t="shared" si="41"/>
        <v>4645</v>
      </c>
    </row>
    <row r="91" spans="1:9" x14ac:dyDescent="0.25">
      <c r="A91" s="120">
        <v>3</v>
      </c>
      <c r="B91" s="121"/>
      <c r="C91" s="122"/>
      <c r="D91" s="52" t="s">
        <v>10</v>
      </c>
      <c r="E91" s="69">
        <f>E92</f>
        <v>665.58</v>
      </c>
      <c r="F91" s="69">
        <f t="shared" si="41"/>
        <v>264.47000000000003</v>
      </c>
      <c r="G91" s="69">
        <f t="shared" si="41"/>
        <v>4645</v>
      </c>
      <c r="H91" s="69">
        <f t="shared" si="41"/>
        <v>4645</v>
      </c>
      <c r="I91" s="69">
        <f t="shared" si="41"/>
        <v>4645</v>
      </c>
    </row>
    <row r="92" spans="1:9" x14ac:dyDescent="0.25">
      <c r="A92" s="123">
        <v>32</v>
      </c>
      <c r="B92" s="124"/>
      <c r="C92" s="125"/>
      <c r="D92" s="52" t="s">
        <v>22</v>
      </c>
      <c r="E92" s="69">
        <v>665.58</v>
      </c>
      <c r="F92" s="70">
        <v>264.47000000000003</v>
      </c>
      <c r="G92" s="70">
        <v>4645</v>
      </c>
      <c r="H92" s="70">
        <v>4645</v>
      </c>
      <c r="I92" s="71">
        <v>4645</v>
      </c>
    </row>
    <row r="93" spans="1:9" x14ac:dyDescent="0.25">
      <c r="A93" s="117" t="s">
        <v>113</v>
      </c>
      <c r="B93" s="118"/>
      <c r="C93" s="119"/>
      <c r="D93" s="56" t="s">
        <v>114</v>
      </c>
      <c r="E93" s="69">
        <f>E94</f>
        <v>1901.92</v>
      </c>
      <c r="F93" s="69">
        <f t="shared" ref="F93:I93" si="42">F94</f>
        <v>2521.73</v>
      </c>
      <c r="G93" s="69">
        <f t="shared" si="42"/>
        <v>0</v>
      </c>
      <c r="H93" s="69">
        <f t="shared" si="42"/>
        <v>0</v>
      </c>
      <c r="I93" s="69">
        <f t="shared" si="42"/>
        <v>0</v>
      </c>
    </row>
    <row r="94" spans="1:9" x14ac:dyDescent="0.25">
      <c r="A94" s="120">
        <v>3</v>
      </c>
      <c r="B94" s="121"/>
      <c r="C94" s="122"/>
      <c r="D94" s="52" t="s">
        <v>10</v>
      </c>
      <c r="E94" s="69">
        <f>E95+E96</f>
        <v>1901.92</v>
      </c>
      <c r="F94" s="69">
        <f>F95+F96</f>
        <v>2521.73</v>
      </c>
      <c r="G94" s="69">
        <f t="shared" ref="G94:I94" si="43">G95+G96</f>
        <v>0</v>
      </c>
      <c r="H94" s="69">
        <f t="shared" si="43"/>
        <v>0</v>
      </c>
      <c r="I94" s="69">
        <f t="shared" si="43"/>
        <v>0</v>
      </c>
    </row>
    <row r="95" spans="1:9" x14ac:dyDescent="0.25">
      <c r="A95" s="123">
        <v>32</v>
      </c>
      <c r="B95" s="124"/>
      <c r="C95" s="125"/>
      <c r="D95" s="52" t="s">
        <v>22</v>
      </c>
      <c r="E95" s="69">
        <v>1901.92</v>
      </c>
      <c r="F95" s="70">
        <v>2495.19</v>
      </c>
      <c r="G95" s="70"/>
      <c r="H95" s="70"/>
      <c r="I95" s="71"/>
    </row>
    <row r="96" spans="1:9" ht="38.25" x14ac:dyDescent="0.25">
      <c r="A96" s="53">
        <v>37</v>
      </c>
      <c r="B96" s="54"/>
      <c r="C96" s="55"/>
      <c r="D96" s="18" t="s">
        <v>112</v>
      </c>
      <c r="E96" s="69"/>
      <c r="F96" s="69">
        <v>26.54</v>
      </c>
      <c r="G96" s="69"/>
      <c r="H96" s="69"/>
      <c r="I96" s="91"/>
    </row>
    <row r="97" spans="1:9" x14ac:dyDescent="0.25">
      <c r="A97" s="132" t="s">
        <v>150</v>
      </c>
      <c r="B97" s="133"/>
      <c r="C97" s="134"/>
      <c r="D97" s="87" t="s">
        <v>151</v>
      </c>
      <c r="E97" s="90">
        <f>E98</f>
        <v>0</v>
      </c>
      <c r="F97" s="90">
        <f t="shared" ref="F97:I99" si="44">F98</f>
        <v>0</v>
      </c>
      <c r="G97" s="90">
        <f t="shared" si="44"/>
        <v>1250</v>
      </c>
      <c r="H97" s="90">
        <f t="shared" si="44"/>
        <v>1250</v>
      </c>
      <c r="I97" s="90">
        <f t="shared" si="44"/>
        <v>1250</v>
      </c>
    </row>
    <row r="98" spans="1:9" x14ac:dyDescent="0.25">
      <c r="A98" s="117" t="s">
        <v>129</v>
      </c>
      <c r="B98" s="118"/>
      <c r="C98" s="119"/>
      <c r="D98" s="56" t="s">
        <v>130</v>
      </c>
      <c r="E98" s="69">
        <f>E99</f>
        <v>0</v>
      </c>
      <c r="F98" s="69">
        <f t="shared" si="44"/>
        <v>0</v>
      </c>
      <c r="G98" s="69">
        <f t="shared" si="44"/>
        <v>1250</v>
      </c>
      <c r="H98" s="69">
        <f t="shared" si="44"/>
        <v>1250</v>
      </c>
      <c r="I98" s="69">
        <f t="shared" si="44"/>
        <v>1250</v>
      </c>
    </row>
    <row r="99" spans="1:9" x14ac:dyDescent="0.25">
      <c r="A99" s="120">
        <v>3</v>
      </c>
      <c r="B99" s="121"/>
      <c r="C99" s="122"/>
      <c r="D99" s="52" t="s">
        <v>10</v>
      </c>
      <c r="E99" s="69">
        <f>E100</f>
        <v>0</v>
      </c>
      <c r="F99" s="69">
        <f t="shared" si="44"/>
        <v>0</v>
      </c>
      <c r="G99" s="69">
        <f t="shared" si="44"/>
        <v>1250</v>
      </c>
      <c r="H99" s="69">
        <f t="shared" si="44"/>
        <v>1250</v>
      </c>
      <c r="I99" s="69">
        <f t="shared" si="44"/>
        <v>1250</v>
      </c>
    </row>
    <row r="100" spans="1:9" x14ac:dyDescent="0.25">
      <c r="A100" s="123">
        <v>32</v>
      </c>
      <c r="B100" s="124"/>
      <c r="C100" s="125"/>
      <c r="D100" s="52" t="s">
        <v>22</v>
      </c>
      <c r="E100" s="69"/>
      <c r="F100" s="69">
        <v>0</v>
      </c>
      <c r="G100" s="69">
        <v>1250</v>
      </c>
      <c r="H100" s="69">
        <v>1250</v>
      </c>
      <c r="I100" s="91">
        <v>1250</v>
      </c>
    </row>
    <row r="101" spans="1:9" ht="38.25" x14ac:dyDescent="0.25">
      <c r="A101" s="132" t="s">
        <v>152</v>
      </c>
      <c r="B101" s="133"/>
      <c r="C101" s="134"/>
      <c r="D101" s="87" t="s">
        <v>153</v>
      </c>
      <c r="E101" s="90">
        <f>E102</f>
        <v>0</v>
      </c>
      <c r="F101" s="90">
        <f t="shared" ref="F101:I103" si="45">F102</f>
        <v>0</v>
      </c>
      <c r="G101" s="90">
        <f t="shared" si="45"/>
        <v>883.4</v>
      </c>
      <c r="H101" s="90">
        <f t="shared" si="45"/>
        <v>883.4</v>
      </c>
      <c r="I101" s="90">
        <f t="shared" si="45"/>
        <v>883.4</v>
      </c>
    </row>
    <row r="102" spans="1:9" ht="15" customHeight="1" x14ac:dyDescent="0.25">
      <c r="A102" s="117" t="s">
        <v>110</v>
      </c>
      <c r="B102" s="118"/>
      <c r="C102" s="119"/>
      <c r="D102" s="56" t="s">
        <v>111</v>
      </c>
      <c r="E102" s="69">
        <f>E103</f>
        <v>0</v>
      </c>
      <c r="F102" s="69">
        <f t="shared" si="45"/>
        <v>0</v>
      </c>
      <c r="G102" s="69">
        <f t="shared" si="45"/>
        <v>883.4</v>
      </c>
      <c r="H102" s="69">
        <f t="shared" si="45"/>
        <v>883.4</v>
      </c>
      <c r="I102" s="69">
        <f t="shared" si="45"/>
        <v>883.4</v>
      </c>
    </row>
    <row r="103" spans="1:9" x14ac:dyDescent="0.25">
      <c r="A103" s="120">
        <v>3</v>
      </c>
      <c r="B103" s="121"/>
      <c r="C103" s="122"/>
      <c r="D103" s="52" t="s">
        <v>10</v>
      </c>
      <c r="E103" s="69">
        <f>E104</f>
        <v>0</v>
      </c>
      <c r="F103" s="69">
        <f t="shared" si="45"/>
        <v>0</v>
      </c>
      <c r="G103" s="69">
        <f t="shared" si="45"/>
        <v>883.4</v>
      </c>
      <c r="H103" s="69">
        <f t="shared" si="45"/>
        <v>883.4</v>
      </c>
      <c r="I103" s="69">
        <f t="shared" si="45"/>
        <v>883.4</v>
      </c>
    </row>
    <row r="104" spans="1:9" x14ac:dyDescent="0.25">
      <c r="A104" s="123">
        <v>38</v>
      </c>
      <c r="B104" s="124"/>
      <c r="C104" s="125"/>
      <c r="D104" s="52" t="s">
        <v>83</v>
      </c>
      <c r="E104" s="69"/>
      <c r="F104" s="69"/>
      <c r="G104" s="69">
        <v>883.4</v>
      </c>
      <c r="H104" s="69">
        <v>883.4</v>
      </c>
      <c r="I104" s="91">
        <v>883.4</v>
      </c>
    </row>
    <row r="105" spans="1:9" ht="25.5" x14ac:dyDescent="0.25">
      <c r="A105" s="126" t="s">
        <v>140</v>
      </c>
      <c r="B105" s="127"/>
      <c r="C105" s="128"/>
      <c r="D105" s="85" t="s">
        <v>141</v>
      </c>
      <c r="E105" s="88">
        <f>E106</f>
        <v>2400.48</v>
      </c>
      <c r="F105" s="88">
        <f t="shared" ref="F105:I105" si="46">F106</f>
        <v>8084.58</v>
      </c>
      <c r="G105" s="88">
        <f t="shared" si="46"/>
        <v>6046.42</v>
      </c>
      <c r="H105" s="88">
        <f t="shared" si="46"/>
        <v>6046.42</v>
      </c>
      <c r="I105" s="88">
        <f t="shared" si="46"/>
        <v>6046.42</v>
      </c>
    </row>
    <row r="106" spans="1:9" x14ac:dyDescent="0.25">
      <c r="A106" s="129" t="s">
        <v>142</v>
      </c>
      <c r="B106" s="130"/>
      <c r="C106" s="131"/>
      <c r="D106" s="86" t="s">
        <v>143</v>
      </c>
      <c r="E106" s="89">
        <f>E107+E110</f>
        <v>2400.48</v>
      </c>
      <c r="F106" s="89">
        <f t="shared" ref="F106:I106" si="47">F107+F110</f>
        <v>8084.58</v>
      </c>
      <c r="G106" s="89">
        <f t="shared" si="47"/>
        <v>6046.42</v>
      </c>
      <c r="H106" s="89">
        <f t="shared" si="47"/>
        <v>6046.42</v>
      </c>
      <c r="I106" s="89">
        <f t="shared" si="47"/>
        <v>6046.42</v>
      </c>
    </row>
    <row r="107" spans="1:9" x14ac:dyDescent="0.25">
      <c r="A107" s="117" t="s">
        <v>129</v>
      </c>
      <c r="B107" s="118"/>
      <c r="C107" s="119"/>
      <c r="D107" s="56" t="s">
        <v>130</v>
      </c>
      <c r="E107" s="69">
        <f>E108</f>
        <v>774.14</v>
      </c>
      <c r="F107" s="69">
        <f t="shared" ref="F107:I108" si="48">F108</f>
        <v>1794.92</v>
      </c>
      <c r="G107" s="69">
        <f t="shared" si="48"/>
        <v>0</v>
      </c>
      <c r="H107" s="69">
        <f t="shared" si="48"/>
        <v>0</v>
      </c>
      <c r="I107" s="69">
        <f t="shared" si="48"/>
        <v>0</v>
      </c>
    </row>
    <row r="108" spans="1:9" x14ac:dyDescent="0.25">
      <c r="A108" s="120">
        <v>3</v>
      </c>
      <c r="B108" s="121"/>
      <c r="C108" s="122"/>
      <c r="D108" s="52" t="s">
        <v>10</v>
      </c>
      <c r="E108" s="69">
        <f>E109</f>
        <v>774.14</v>
      </c>
      <c r="F108" s="69">
        <f t="shared" si="48"/>
        <v>1794.92</v>
      </c>
      <c r="G108" s="69">
        <f t="shared" si="48"/>
        <v>0</v>
      </c>
      <c r="H108" s="69">
        <f t="shared" si="48"/>
        <v>0</v>
      </c>
      <c r="I108" s="69">
        <f t="shared" si="48"/>
        <v>0</v>
      </c>
    </row>
    <row r="109" spans="1:9" x14ac:dyDescent="0.25">
      <c r="A109" s="123">
        <v>32</v>
      </c>
      <c r="B109" s="124"/>
      <c r="C109" s="125"/>
      <c r="D109" s="52" t="s">
        <v>22</v>
      </c>
      <c r="E109" s="69">
        <v>774.14</v>
      </c>
      <c r="F109" s="70">
        <v>1794.92</v>
      </c>
      <c r="G109" s="70"/>
      <c r="H109" s="70"/>
      <c r="I109" s="71"/>
    </row>
    <row r="110" spans="1:9" x14ac:dyDescent="0.25">
      <c r="A110" s="117" t="s">
        <v>110</v>
      </c>
      <c r="B110" s="118"/>
      <c r="C110" s="119"/>
      <c r="D110" s="56" t="s">
        <v>111</v>
      </c>
      <c r="E110" s="69">
        <f>E111</f>
        <v>1626.3400000000001</v>
      </c>
      <c r="F110" s="69">
        <f t="shared" ref="F110:I110" si="49">F111</f>
        <v>6289.66</v>
      </c>
      <c r="G110" s="69">
        <f t="shared" si="49"/>
        <v>6046.42</v>
      </c>
      <c r="H110" s="69">
        <f t="shared" si="49"/>
        <v>6046.42</v>
      </c>
      <c r="I110" s="69">
        <f t="shared" si="49"/>
        <v>6046.42</v>
      </c>
    </row>
    <row r="111" spans="1:9" x14ac:dyDescent="0.25">
      <c r="A111" s="120">
        <v>3</v>
      </c>
      <c r="B111" s="121"/>
      <c r="C111" s="122"/>
      <c r="D111" s="52" t="s">
        <v>10</v>
      </c>
      <c r="E111" s="69">
        <f>SUM(E112:E113)</f>
        <v>1626.3400000000001</v>
      </c>
      <c r="F111" s="69">
        <f t="shared" ref="F111:I111" si="50">SUM(F112:F113)</f>
        <v>6289.66</v>
      </c>
      <c r="G111" s="69">
        <f t="shared" si="50"/>
        <v>6046.42</v>
      </c>
      <c r="H111" s="69">
        <f t="shared" si="50"/>
        <v>6046.42</v>
      </c>
      <c r="I111" s="69">
        <f t="shared" si="50"/>
        <v>6046.42</v>
      </c>
    </row>
    <row r="112" spans="1:9" x14ac:dyDescent="0.25">
      <c r="A112" s="123">
        <v>32</v>
      </c>
      <c r="B112" s="124"/>
      <c r="C112" s="125"/>
      <c r="D112" s="52" t="s">
        <v>22</v>
      </c>
      <c r="E112" s="69">
        <v>1095.45</v>
      </c>
      <c r="F112" s="70">
        <v>4962.8900000000003</v>
      </c>
      <c r="G112" s="70">
        <v>4962.8900000000003</v>
      </c>
      <c r="H112" s="70">
        <v>4962.8900000000003</v>
      </c>
      <c r="I112" s="71">
        <v>4962.8900000000003</v>
      </c>
    </row>
    <row r="113" spans="1:9" ht="38.25" x14ac:dyDescent="0.25">
      <c r="A113" s="53">
        <v>37</v>
      </c>
      <c r="B113" s="54"/>
      <c r="C113" s="55"/>
      <c r="D113" s="18" t="s">
        <v>112</v>
      </c>
      <c r="E113" s="69">
        <v>530.89</v>
      </c>
      <c r="F113" s="70">
        <v>1326.77</v>
      </c>
      <c r="G113" s="70">
        <v>1083.53</v>
      </c>
      <c r="H113" s="70">
        <v>1083.53</v>
      </c>
      <c r="I113" s="71">
        <v>1083.53</v>
      </c>
    </row>
    <row r="114" spans="1:9" ht="38.25" x14ac:dyDescent="0.25">
      <c r="A114" s="126" t="s">
        <v>144</v>
      </c>
      <c r="B114" s="127"/>
      <c r="C114" s="128"/>
      <c r="D114" s="85" t="s">
        <v>145</v>
      </c>
      <c r="E114" s="88">
        <f>E115</f>
        <v>20691.47</v>
      </c>
      <c r="F114" s="88">
        <f t="shared" ref="F114:I114" si="51">F115</f>
        <v>210887.81</v>
      </c>
      <c r="G114" s="88">
        <f t="shared" si="51"/>
        <v>4222.5599999999995</v>
      </c>
      <c r="H114" s="88">
        <f t="shared" si="51"/>
        <v>4222.5599999999995</v>
      </c>
      <c r="I114" s="88">
        <f t="shared" si="51"/>
        <v>4222.5599999999995</v>
      </c>
    </row>
    <row r="115" spans="1:9" x14ac:dyDescent="0.25">
      <c r="A115" s="129" t="s">
        <v>146</v>
      </c>
      <c r="B115" s="130"/>
      <c r="C115" s="131"/>
      <c r="D115" s="86" t="s">
        <v>117</v>
      </c>
      <c r="E115" s="89">
        <f>E116+E119+E129+E132+E135+E123+E126</f>
        <v>20691.47</v>
      </c>
      <c r="F115" s="89">
        <f t="shared" ref="F115:I115" si="52">F116+F119+F129+F132+F135+F123+F126</f>
        <v>210887.81</v>
      </c>
      <c r="G115" s="89">
        <f t="shared" si="52"/>
        <v>4222.5599999999995</v>
      </c>
      <c r="H115" s="89">
        <f t="shared" si="52"/>
        <v>4222.5599999999995</v>
      </c>
      <c r="I115" s="89">
        <f t="shared" si="52"/>
        <v>4222.5599999999995</v>
      </c>
    </row>
    <row r="116" spans="1:9" x14ac:dyDescent="0.25">
      <c r="A116" s="117" t="s">
        <v>103</v>
      </c>
      <c r="B116" s="118"/>
      <c r="C116" s="119"/>
      <c r="D116" s="56" t="s">
        <v>88</v>
      </c>
      <c r="E116" s="69">
        <f>E117</f>
        <v>2333.23</v>
      </c>
      <c r="F116" s="69">
        <f t="shared" ref="F116:I117" si="53">F117</f>
        <v>3817.89</v>
      </c>
      <c r="G116" s="69">
        <f t="shared" si="53"/>
        <v>3692.56</v>
      </c>
      <c r="H116" s="69">
        <f t="shared" si="53"/>
        <v>3692.56</v>
      </c>
      <c r="I116" s="69">
        <f t="shared" si="53"/>
        <v>3692.56</v>
      </c>
    </row>
    <row r="117" spans="1:9" ht="25.5" x14ac:dyDescent="0.25">
      <c r="A117" s="120">
        <v>4</v>
      </c>
      <c r="B117" s="121"/>
      <c r="C117" s="122"/>
      <c r="D117" s="52" t="s">
        <v>12</v>
      </c>
      <c r="E117" s="69">
        <f>E118</f>
        <v>2333.23</v>
      </c>
      <c r="F117" s="69">
        <f t="shared" si="53"/>
        <v>3817.89</v>
      </c>
      <c r="G117" s="69">
        <f t="shared" si="53"/>
        <v>3692.56</v>
      </c>
      <c r="H117" s="69">
        <f t="shared" si="53"/>
        <v>3692.56</v>
      </c>
      <c r="I117" s="69">
        <f t="shared" si="53"/>
        <v>3692.56</v>
      </c>
    </row>
    <row r="118" spans="1:9" ht="25.5" x14ac:dyDescent="0.25">
      <c r="A118" s="123">
        <v>42</v>
      </c>
      <c r="B118" s="124"/>
      <c r="C118" s="125"/>
      <c r="D118" s="52" t="s">
        <v>31</v>
      </c>
      <c r="E118" s="69">
        <v>2333.23</v>
      </c>
      <c r="F118" s="70">
        <v>3817.89</v>
      </c>
      <c r="G118" s="70">
        <v>3692.56</v>
      </c>
      <c r="H118" s="70">
        <v>3692.56</v>
      </c>
      <c r="I118" s="71">
        <v>3692.56</v>
      </c>
    </row>
    <row r="119" spans="1:9" ht="25.5" x14ac:dyDescent="0.25">
      <c r="A119" s="117" t="s">
        <v>104</v>
      </c>
      <c r="B119" s="118"/>
      <c r="C119" s="119"/>
      <c r="D119" s="56" t="s">
        <v>105</v>
      </c>
      <c r="E119" s="69">
        <f>E120</f>
        <v>1022.9</v>
      </c>
      <c r="F119" s="69">
        <f t="shared" ref="F119:I119" si="54">F120</f>
        <v>1234.1600000000001</v>
      </c>
      <c r="G119" s="69">
        <f t="shared" si="54"/>
        <v>0</v>
      </c>
      <c r="H119" s="69">
        <f t="shared" si="54"/>
        <v>0</v>
      </c>
      <c r="I119" s="69">
        <f t="shared" si="54"/>
        <v>0</v>
      </c>
    </row>
    <row r="120" spans="1:9" ht="25.5" x14ac:dyDescent="0.25">
      <c r="A120" s="120">
        <v>4</v>
      </c>
      <c r="B120" s="121"/>
      <c r="C120" s="122"/>
      <c r="D120" s="52" t="s">
        <v>12</v>
      </c>
      <c r="E120" s="69">
        <f>E121+E122</f>
        <v>1022.9</v>
      </c>
      <c r="F120" s="69">
        <f t="shared" ref="F120:I120" si="55">F121+F122</f>
        <v>1234.1600000000001</v>
      </c>
      <c r="G120" s="69">
        <f t="shared" si="55"/>
        <v>0</v>
      </c>
      <c r="H120" s="69">
        <f t="shared" si="55"/>
        <v>0</v>
      </c>
      <c r="I120" s="69">
        <f t="shared" si="55"/>
        <v>0</v>
      </c>
    </row>
    <row r="121" spans="1:9" ht="25.5" x14ac:dyDescent="0.25">
      <c r="A121" s="123">
        <v>42</v>
      </c>
      <c r="B121" s="124"/>
      <c r="C121" s="125"/>
      <c r="D121" s="52" t="s">
        <v>31</v>
      </c>
      <c r="E121" s="69">
        <v>1022.9</v>
      </c>
      <c r="F121" s="70"/>
      <c r="G121" s="70"/>
      <c r="H121" s="70"/>
      <c r="I121" s="71"/>
    </row>
    <row r="122" spans="1:9" ht="25.5" x14ac:dyDescent="0.25">
      <c r="A122" s="53">
        <v>45</v>
      </c>
      <c r="B122" s="54"/>
      <c r="C122" s="55"/>
      <c r="D122" s="52" t="s">
        <v>84</v>
      </c>
      <c r="E122" s="69"/>
      <c r="F122" s="69">
        <v>1234.1600000000001</v>
      </c>
      <c r="G122" s="69"/>
      <c r="H122" s="69"/>
      <c r="I122" s="91"/>
    </row>
    <row r="123" spans="1:9" ht="25.5" x14ac:dyDescent="0.25">
      <c r="A123" s="117" t="s">
        <v>108</v>
      </c>
      <c r="B123" s="118"/>
      <c r="C123" s="119"/>
      <c r="D123" s="56" t="s">
        <v>109</v>
      </c>
      <c r="E123" s="69">
        <f>E124</f>
        <v>0</v>
      </c>
      <c r="F123" s="69">
        <f t="shared" ref="F123:I124" si="56">F124</f>
        <v>0</v>
      </c>
      <c r="G123" s="69">
        <f t="shared" si="56"/>
        <v>0</v>
      </c>
      <c r="H123" s="69">
        <f t="shared" si="56"/>
        <v>0</v>
      </c>
      <c r="I123" s="69">
        <f t="shared" si="56"/>
        <v>0</v>
      </c>
    </row>
    <row r="124" spans="1:9" ht="25.5" x14ac:dyDescent="0.25">
      <c r="A124" s="120">
        <v>4</v>
      </c>
      <c r="B124" s="121"/>
      <c r="C124" s="122"/>
      <c r="D124" s="52" t="s">
        <v>12</v>
      </c>
      <c r="E124" s="69">
        <f>E125</f>
        <v>0</v>
      </c>
      <c r="F124" s="69">
        <f t="shared" si="56"/>
        <v>0</v>
      </c>
      <c r="G124" s="69">
        <f t="shared" si="56"/>
        <v>0</v>
      </c>
      <c r="H124" s="69">
        <f t="shared" si="56"/>
        <v>0</v>
      </c>
      <c r="I124" s="69">
        <f t="shared" si="56"/>
        <v>0</v>
      </c>
    </row>
    <row r="125" spans="1:9" ht="25.5" x14ac:dyDescent="0.25">
      <c r="A125" s="123">
        <v>42</v>
      </c>
      <c r="B125" s="124"/>
      <c r="C125" s="125"/>
      <c r="D125" s="52" t="s">
        <v>31</v>
      </c>
      <c r="E125" s="69"/>
      <c r="F125" s="69"/>
      <c r="G125" s="69"/>
      <c r="H125" s="69"/>
      <c r="I125" s="91"/>
    </row>
    <row r="126" spans="1:9" ht="25.5" x14ac:dyDescent="0.25">
      <c r="A126" s="117" t="s">
        <v>125</v>
      </c>
      <c r="B126" s="118"/>
      <c r="C126" s="119"/>
      <c r="D126" s="56" t="s">
        <v>126</v>
      </c>
      <c r="E126" s="69">
        <f>E127</f>
        <v>0</v>
      </c>
      <c r="F126" s="69">
        <f t="shared" ref="F126:I127" si="57">F127</f>
        <v>3410.98</v>
      </c>
      <c r="G126" s="69">
        <f t="shared" si="57"/>
        <v>0</v>
      </c>
      <c r="H126" s="69">
        <f t="shared" si="57"/>
        <v>0</v>
      </c>
      <c r="I126" s="69">
        <f t="shared" si="57"/>
        <v>0</v>
      </c>
    </row>
    <row r="127" spans="1:9" ht="25.5" x14ac:dyDescent="0.25">
      <c r="A127" s="120">
        <v>4</v>
      </c>
      <c r="B127" s="121"/>
      <c r="C127" s="122"/>
      <c r="D127" s="52" t="s">
        <v>12</v>
      </c>
      <c r="E127" s="69">
        <f>E128</f>
        <v>0</v>
      </c>
      <c r="F127" s="69">
        <f t="shared" si="57"/>
        <v>3410.98</v>
      </c>
      <c r="G127" s="69">
        <f t="shared" si="57"/>
        <v>0</v>
      </c>
      <c r="H127" s="69">
        <f t="shared" si="57"/>
        <v>0</v>
      </c>
      <c r="I127" s="69">
        <f t="shared" si="57"/>
        <v>0</v>
      </c>
    </row>
    <row r="128" spans="1:9" ht="25.5" x14ac:dyDescent="0.25">
      <c r="A128" s="123">
        <v>42</v>
      </c>
      <c r="B128" s="124"/>
      <c r="C128" s="125"/>
      <c r="D128" s="52" t="s">
        <v>31</v>
      </c>
      <c r="E128" s="69"/>
      <c r="F128" s="69">
        <v>3410.98</v>
      </c>
      <c r="G128" s="69"/>
      <c r="H128" s="69"/>
      <c r="I128" s="91"/>
    </row>
    <row r="129" spans="1:9" x14ac:dyDescent="0.25">
      <c r="A129" s="117" t="s">
        <v>110</v>
      </c>
      <c r="B129" s="118"/>
      <c r="C129" s="119"/>
      <c r="D129" s="56" t="s">
        <v>111</v>
      </c>
      <c r="E129" s="69">
        <f>E130</f>
        <v>530.89</v>
      </c>
      <c r="F129" s="69">
        <f t="shared" ref="F129:I130" si="58">F130</f>
        <v>530</v>
      </c>
      <c r="G129" s="69">
        <f t="shared" si="58"/>
        <v>530</v>
      </c>
      <c r="H129" s="69">
        <f t="shared" si="58"/>
        <v>530</v>
      </c>
      <c r="I129" s="69">
        <f t="shared" si="58"/>
        <v>530</v>
      </c>
    </row>
    <row r="130" spans="1:9" ht="25.5" x14ac:dyDescent="0.25">
      <c r="A130" s="120">
        <v>4</v>
      </c>
      <c r="B130" s="121"/>
      <c r="C130" s="122"/>
      <c r="D130" s="52" t="s">
        <v>12</v>
      </c>
      <c r="E130" s="69">
        <f>E131</f>
        <v>530.89</v>
      </c>
      <c r="F130" s="69">
        <f t="shared" si="58"/>
        <v>530</v>
      </c>
      <c r="G130" s="69">
        <f t="shared" si="58"/>
        <v>530</v>
      </c>
      <c r="H130" s="69">
        <f t="shared" si="58"/>
        <v>530</v>
      </c>
      <c r="I130" s="69">
        <f t="shared" si="58"/>
        <v>530</v>
      </c>
    </row>
    <row r="131" spans="1:9" ht="25.5" x14ac:dyDescent="0.25">
      <c r="A131" s="123">
        <v>42</v>
      </c>
      <c r="B131" s="124"/>
      <c r="C131" s="125"/>
      <c r="D131" s="52" t="s">
        <v>31</v>
      </c>
      <c r="E131" s="69">
        <v>530.89</v>
      </c>
      <c r="F131" s="70">
        <v>530</v>
      </c>
      <c r="G131" s="70">
        <v>530</v>
      </c>
      <c r="H131" s="70">
        <v>530</v>
      </c>
      <c r="I131" s="71">
        <v>530</v>
      </c>
    </row>
    <row r="132" spans="1:9" ht="38.25" x14ac:dyDescent="0.25">
      <c r="A132" s="117" t="s">
        <v>115</v>
      </c>
      <c r="B132" s="118"/>
      <c r="C132" s="119"/>
      <c r="D132" s="18" t="s">
        <v>116</v>
      </c>
      <c r="E132" s="69">
        <f>E133</f>
        <v>305.29000000000002</v>
      </c>
      <c r="F132" s="69">
        <f t="shared" ref="F132:I133" si="59">F133</f>
        <v>111.35</v>
      </c>
      <c r="G132" s="69">
        <f t="shared" si="59"/>
        <v>0</v>
      </c>
      <c r="H132" s="69">
        <f t="shared" si="59"/>
        <v>0</v>
      </c>
      <c r="I132" s="69">
        <f t="shared" si="59"/>
        <v>0</v>
      </c>
    </row>
    <row r="133" spans="1:9" ht="25.5" x14ac:dyDescent="0.25">
      <c r="A133" s="120">
        <v>4</v>
      </c>
      <c r="B133" s="121"/>
      <c r="C133" s="122"/>
      <c r="D133" s="52" t="s">
        <v>12</v>
      </c>
      <c r="E133" s="69">
        <f>E134</f>
        <v>305.29000000000002</v>
      </c>
      <c r="F133" s="69">
        <f t="shared" si="59"/>
        <v>111.35</v>
      </c>
      <c r="G133" s="69">
        <f t="shared" si="59"/>
        <v>0</v>
      </c>
      <c r="H133" s="69">
        <f t="shared" si="59"/>
        <v>0</v>
      </c>
      <c r="I133" s="69">
        <f t="shared" si="59"/>
        <v>0</v>
      </c>
    </row>
    <row r="134" spans="1:9" ht="25.5" x14ac:dyDescent="0.25">
      <c r="A134" s="123">
        <v>42</v>
      </c>
      <c r="B134" s="124"/>
      <c r="C134" s="125"/>
      <c r="D134" s="52" t="s">
        <v>31</v>
      </c>
      <c r="E134" s="69">
        <v>305.29000000000002</v>
      </c>
      <c r="F134" s="70">
        <v>111.35</v>
      </c>
      <c r="G134" s="70"/>
      <c r="H134" s="70"/>
      <c r="I134" s="71"/>
    </row>
    <row r="135" spans="1:9" ht="51" x14ac:dyDescent="0.25">
      <c r="A135" s="117" t="s">
        <v>118</v>
      </c>
      <c r="B135" s="118"/>
      <c r="C135" s="119"/>
      <c r="D135" s="18" t="s">
        <v>147</v>
      </c>
      <c r="E135" s="69">
        <f>E136</f>
        <v>16499.16</v>
      </c>
      <c r="F135" s="69">
        <f t="shared" ref="F135:I135" si="60">F136</f>
        <v>201783.43</v>
      </c>
      <c r="G135" s="69">
        <f t="shared" si="60"/>
        <v>0</v>
      </c>
      <c r="H135" s="69">
        <f t="shared" si="60"/>
        <v>0</v>
      </c>
      <c r="I135" s="69">
        <f t="shared" si="60"/>
        <v>0</v>
      </c>
    </row>
    <row r="136" spans="1:9" ht="25.5" x14ac:dyDescent="0.25">
      <c r="A136" s="120">
        <v>4</v>
      </c>
      <c r="B136" s="121"/>
      <c r="C136" s="122"/>
      <c r="D136" s="52" t="s">
        <v>12</v>
      </c>
      <c r="E136" s="69">
        <f>SUM(E137:E138)</f>
        <v>16499.16</v>
      </c>
      <c r="F136" s="69">
        <f t="shared" ref="F136:I136" si="61">SUM(F137:F138)</f>
        <v>201783.43</v>
      </c>
      <c r="G136" s="69">
        <f t="shared" si="61"/>
        <v>0</v>
      </c>
      <c r="H136" s="69">
        <f t="shared" si="61"/>
        <v>0</v>
      </c>
      <c r="I136" s="69">
        <f t="shared" si="61"/>
        <v>0</v>
      </c>
    </row>
    <row r="137" spans="1:9" ht="25.5" x14ac:dyDescent="0.25">
      <c r="A137" s="123">
        <v>42</v>
      </c>
      <c r="B137" s="124"/>
      <c r="C137" s="125"/>
      <c r="D137" s="52" t="s">
        <v>31</v>
      </c>
      <c r="E137" s="69">
        <v>16499.16</v>
      </c>
      <c r="F137" s="70"/>
      <c r="G137" s="70"/>
      <c r="H137" s="70"/>
      <c r="I137" s="71"/>
    </row>
    <row r="138" spans="1:9" ht="25.5" x14ac:dyDescent="0.25">
      <c r="A138" s="53">
        <v>45</v>
      </c>
      <c r="B138" s="54"/>
      <c r="C138" s="55"/>
      <c r="D138" s="52" t="s">
        <v>84</v>
      </c>
      <c r="E138" s="69"/>
      <c r="F138" s="70">
        <v>201783.43</v>
      </c>
      <c r="G138" s="70"/>
      <c r="H138" s="70"/>
      <c r="I138" s="71"/>
    </row>
    <row r="139" spans="1:9" x14ac:dyDescent="0.25">
      <c r="A139" s="53"/>
      <c r="B139" s="54"/>
      <c r="C139" s="55"/>
      <c r="D139" s="52"/>
      <c r="E139" s="8"/>
      <c r="F139" s="9"/>
      <c r="G139" s="9"/>
      <c r="H139" s="9"/>
      <c r="I139" s="10"/>
    </row>
    <row r="140" spans="1:9" x14ac:dyDescent="0.25">
      <c r="A140" s="53"/>
      <c r="B140" s="54"/>
      <c r="C140" s="55"/>
      <c r="D140" s="52"/>
      <c r="E140" s="8"/>
      <c r="F140" s="9"/>
      <c r="G140" s="9"/>
      <c r="H140" s="9"/>
      <c r="I140" s="10"/>
    </row>
    <row r="141" spans="1:9" x14ac:dyDescent="0.25">
      <c r="A141" s="53"/>
      <c r="B141" s="54"/>
      <c r="C141" s="55"/>
      <c r="D141" s="52"/>
      <c r="E141" s="8"/>
      <c r="F141" s="9"/>
      <c r="G141" s="9"/>
      <c r="H141" s="9"/>
      <c r="I141" s="10"/>
    </row>
    <row r="142" spans="1:9" x14ac:dyDescent="0.25">
      <c r="A142" s="53"/>
      <c r="B142" s="54"/>
      <c r="C142" s="55"/>
      <c r="D142" s="52"/>
      <c r="E142" s="8"/>
      <c r="F142" s="9"/>
      <c r="G142" s="9"/>
      <c r="H142" s="9"/>
      <c r="I142" s="10"/>
    </row>
    <row r="144" spans="1:9" x14ac:dyDescent="0.25">
      <c r="D144" t="s">
        <v>154</v>
      </c>
      <c r="E144" s="92">
        <f>E6+E49+E105+E114</f>
        <v>1465772.2299999995</v>
      </c>
      <c r="F144" s="92">
        <f t="shared" ref="F144:I144" si="62">F6+F49+F105+F114</f>
        <v>1856562.6900000002</v>
      </c>
      <c r="G144" s="92">
        <f t="shared" si="62"/>
        <v>1704607.7200000002</v>
      </c>
      <c r="H144" s="92">
        <f t="shared" si="62"/>
        <v>1703037.7200000002</v>
      </c>
      <c r="I144" s="92">
        <f t="shared" si="62"/>
        <v>1703037.7200000002</v>
      </c>
    </row>
  </sheetData>
  <mergeCells count="124">
    <mergeCell ref="A6:C6"/>
    <mergeCell ref="A7:C7"/>
    <mergeCell ref="A1:I1"/>
    <mergeCell ref="A3:I3"/>
    <mergeCell ref="A5:C5"/>
    <mergeCell ref="A18:C18"/>
    <mergeCell ref="A19:C19"/>
    <mergeCell ref="A13:C13"/>
    <mergeCell ref="A14:C14"/>
    <mergeCell ref="A15:C15"/>
    <mergeCell ref="A17:C17"/>
    <mergeCell ref="A8:C8"/>
    <mergeCell ref="A9:C9"/>
    <mergeCell ref="A11:C11"/>
    <mergeCell ref="A10:C10"/>
    <mergeCell ref="A16:C16"/>
    <mergeCell ref="A37:C37"/>
    <mergeCell ref="A38:C38"/>
    <mergeCell ref="A29:C29"/>
    <mergeCell ref="A32:C32"/>
    <mergeCell ref="A33:C33"/>
    <mergeCell ref="A34:C34"/>
    <mergeCell ref="A36:C36"/>
    <mergeCell ref="A20:C20"/>
    <mergeCell ref="A21:C21"/>
    <mergeCell ref="A26:C26"/>
    <mergeCell ref="A27:C27"/>
    <mergeCell ref="A28:C28"/>
    <mergeCell ref="A23:C23"/>
    <mergeCell ref="A24:C24"/>
    <mergeCell ref="A25:C25"/>
    <mergeCell ref="A49:C49"/>
    <mergeCell ref="A50:C50"/>
    <mergeCell ref="A51:C51"/>
    <mergeCell ref="A52:C52"/>
    <mergeCell ref="A53:C53"/>
    <mergeCell ref="A39:C39"/>
    <mergeCell ref="A40:C40"/>
    <mergeCell ref="A41:C41"/>
    <mergeCell ref="A43:C43"/>
    <mergeCell ref="A44:C44"/>
    <mergeCell ref="A47:C47"/>
    <mergeCell ref="A48:C48"/>
    <mergeCell ref="A45:C45"/>
    <mergeCell ref="A46:C46"/>
    <mergeCell ref="A59:C59"/>
    <mergeCell ref="A60:C60"/>
    <mergeCell ref="A61:C61"/>
    <mergeCell ref="A62:C62"/>
    <mergeCell ref="A63:C63"/>
    <mergeCell ref="A54:C54"/>
    <mergeCell ref="A55:C55"/>
    <mergeCell ref="A56:C56"/>
    <mergeCell ref="A57:C57"/>
    <mergeCell ref="A58:C58"/>
    <mergeCell ref="A69:C69"/>
    <mergeCell ref="A70:C70"/>
    <mergeCell ref="A71:C71"/>
    <mergeCell ref="A72:C72"/>
    <mergeCell ref="A73:C73"/>
    <mergeCell ref="A64:C64"/>
    <mergeCell ref="A65:C65"/>
    <mergeCell ref="A66:C66"/>
    <mergeCell ref="A67:C67"/>
    <mergeCell ref="A68:C68"/>
    <mergeCell ref="A80:C80"/>
    <mergeCell ref="A81:C81"/>
    <mergeCell ref="A82:C82"/>
    <mergeCell ref="A83:C83"/>
    <mergeCell ref="A85:C85"/>
    <mergeCell ref="A74:C74"/>
    <mergeCell ref="A75:C75"/>
    <mergeCell ref="A76:C76"/>
    <mergeCell ref="A77:C77"/>
    <mergeCell ref="A78:C78"/>
    <mergeCell ref="A109:C109"/>
    <mergeCell ref="A91:C91"/>
    <mergeCell ref="A92:C92"/>
    <mergeCell ref="A93:C93"/>
    <mergeCell ref="A94:C94"/>
    <mergeCell ref="A95:C95"/>
    <mergeCell ref="A86:C86"/>
    <mergeCell ref="A87:C87"/>
    <mergeCell ref="A88:C88"/>
    <mergeCell ref="A89:C89"/>
    <mergeCell ref="A90:C90"/>
    <mergeCell ref="A102:C102"/>
    <mergeCell ref="A103:C103"/>
    <mergeCell ref="A104:C104"/>
    <mergeCell ref="A97:C97"/>
    <mergeCell ref="A98:C98"/>
    <mergeCell ref="A99:C99"/>
    <mergeCell ref="A100:C100"/>
    <mergeCell ref="A101:C101"/>
    <mergeCell ref="A105:C105"/>
    <mergeCell ref="A106:C106"/>
    <mergeCell ref="A107:C107"/>
    <mergeCell ref="A108:C108"/>
    <mergeCell ref="A133:C133"/>
    <mergeCell ref="A134:C134"/>
    <mergeCell ref="A135:C135"/>
    <mergeCell ref="A136:C136"/>
    <mergeCell ref="A137:C137"/>
    <mergeCell ref="A121:C121"/>
    <mergeCell ref="A129:C129"/>
    <mergeCell ref="A130:C130"/>
    <mergeCell ref="A131:C131"/>
    <mergeCell ref="A132:C132"/>
    <mergeCell ref="A125:C125"/>
    <mergeCell ref="A126:C126"/>
    <mergeCell ref="A127:C127"/>
    <mergeCell ref="A128:C128"/>
    <mergeCell ref="A123:C123"/>
    <mergeCell ref="A124:C124"/>
    <mergeCell ref="A116:C116"/>
    <mergeCell ref="A117:C117"/>
    <mergeCell ref="A118:C118"/>
    <mergeCell ref="A119:C119"/>
    <mergeCell ref="A120:C120"/>
    <mergeCell ref="A110:C110"/>
    <mergeCell ref="A111:C111"/>
    <mergeCell ref="A112:C112"/>
    <mergeCell ref="A114:C114"/>
    <mergeCell ref="A115:C115"/>
  </mergeCells>
  <pageMargins left="0.7" right="0.7" top="0.75" bottom="0.75" header="0.3" footer="0.3"/>
  <pageSetup paperSize="9" scale="7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SAŽETAK</vt:lpstr>
      <vt:lpstr> Račun prihoda i rashoda</vt:lpstr>
      <vt:lpstr>Prihodi i rashodi po izvorima</vt:lpstr>
      <vt:lpstr>Rashodi prema funkcijskoj kl</vt:lpstr>
      <vt:lpstr>Račun financiranja</vt:lpstr>
      <vt:lpstr>Račun financiranja po izvorima</vt:lpstr>
      <vt:lpstr>POSEBNI DIO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Korisnik</cp:lastModifiedBy>
  <cp:lastPrinted>2023-10-17T07:10:29Z</cp:lastPrinted>
  <dcterms:created xsi:type="dcterms:W3CDTF">2022-08-12T12:51:27Z</dcterms:created>
  <dcterms:modified xsi:type="dcterms:W3CDTF">2023-10-23T12:48:20Z</dcterms:modified>
</cp:coreProperties>
</file>