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5"/>
  </bookViews>
  <sheets>
    <sheet name="Tablica 1. Stanje potraživa (2" sheetId="5" r:id="rId1"/>
    <sheet name="Tablica 2.Popis sudskih sporova" sheetId="3" r:id="rId2"/>
    <sheet name="Tab.3. Zaduž. i dani zajmovi" sheetId="4" r:id="rId3"/>
    <sheet name="Tablica 4.Popis ug.od.-obveze" sheetId="6" r:id="rId4"/>
    <sheet name="Tablica 5.Popis ug.od. imov." sheetId="7" r:id="rId5"/>
    <sheet name="Stanje obveza na dan 30.06.2024" sheetId="8" r:id="rId6"/>
  </sheets>
  <definedNames>
    <definedName name="_xlnm.Print_Area" localSheetId="2">'Tab.3. Zaduž. i dani zajmovi'!$A$1:$I$35</definedName>
    <definedName name="_xlnm.Print_Area" localSheetId="0">'Tablica 1. Stanje potraživa (2'!$A$1:$E$27</definedName>
    <definedName name="_xlnm.Print_Area" localSheetId="1">'Tablica 2.Popis sudskih sporova'!$A$1:$J$26</definedName>
  </definedNames>
  <calcPr calcId="162913"/>
</workbook>
</file>

<file path=xl/calcChain.xml><?xml version="1.0" encoding="utf-8"?>
<calcChain xmlns="http://schemas.openxmlformats.org/spreadsheetml/2006/main">
  <c r="E8" i="8" l="1"/>
  <c r="E9" i="8"/>
  <c r="E10" i="8"/>
  <c r="E7" i="8"/>
  <c r="G10" i="3" l="1"/>
  <c r="G9" i="3"/>
  <c r="G8" i="3"/>
  <c r="G7" i="3"/>
  <c r="F10" i="3"/>
  <c r="F9" i="3"/>
  <c r="F8" i="3"/>
  <c r="F7" i="3"/>
  <c r="E18" i="8" l="1"/>
  <c r="D18" i="8"/>
  <c r="C18" i="8"/>
  <c r="G18" i="3" l="1"/>
  <c r="F18" i="3"/>
  <c r="D17" i="5" l="1"/>
  <c r="C17" i="5"/>
  <c r="E16" i="5"/>
  <c r="E15" i="5"/>
  <c r="E14" i="5"/>
  <c r="E13" i="5"/>
  <c r="E12" i="5"/>
  <c r="E11" i="5"/>
  <c r="E10" i="5"/>
  <c r="E9" i="5"/>
  <c r="E8" i="5"/>
  <c r="E7" i="5"/>
  <c r="E6" i="5"/>
  <c r="E17" i="5" l="1"/>
  <c r="H31" i="4"/>
  <c r="G31" i="4"/>
  <c r="F31" i="4"/>
  <c r="E31" i="4"/>
  <c r="I30" i="4"/>
  <c r="I31" i="4" s="1"/>
  <c r="D22" i="4"/>
  <c r="C22" i="4"/>
  <c r="B22" i="4"/>
  <c r="H8" i="4"/>
  <c r="G8" i="4"/>
  <c r="F8" i="4"/>
  <c r="E8" i="4"/>
  <c r="I7" i="4"/>
  <c r="D24" i="4" s="1"/>
  <c r="I6" i="4"/>
  <c r="I5" i="4"/>
  <c r="I8" i="4" l="1"/>
  <c r="B24" i="4" s="1"/>
  <c r="C24" i="4"/>
</calcChain>
</file>

<file path=xl/sharedStrings.xml><?xml version="1.0" encoding="utf-8"?>
<sst xmlns="http://schemas.openxmlformats.org/spreadsheetml/2006/main" count="139" uniqueCount="91">
  <si>
    <t>R.b.</t>
  </si>
  <si>
    <t>1.</t>
  </si>
  <si>
    <t>2.</t>
  </si>
  <si>
    <t>3.</t>
  </si>
  <si>
    <t>UKUPNO</t>
  </si>
  <si>
    <t>Potraživanja za prihode poslovanja
(skupina 16)</t>
  </si>
  <si>
    <t>Potraživanja od prodaje nefinancijske imovine
(skupina 17)</t>
  </si>
  <si>
    <t>Ukupno</t>
  </si>
  <si>
    <t>Proračunski korisnik</t>
  </si>
  <si>
    <t>Tuženik</t>
  </si>
  <si>
    <t>Tužitelj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</si>
  <si>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</si>
  <si>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</si>
  <si>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</si>
  <si>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</si>
  <si>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Napomena</t>
  </si>
  <si>
    <t xml:space="preserve">KORISNIK: </t>
  </si>
  <si>
    <t>Red. br.</t>
  </si>
  <si>
    <t>Opis zaduženja po vrsti instrumenta / valutnoj / kamatnoj
 i ročnoj strukturi</t>
  </si>
  <si>
    <t>Namjena</t>
  </si>
  <si>
    <t>Kreditor</t>
  </si>
  <si>
    <t>Otplate glavnice</t>
  </si>
  <si>
    <t>Primljeni krediti i zajmovi u tekućoj godini</t>
  </si>
  <si>
    <t>Ispravci/ revalorizacije / tečajne razlike u tekućoj godini</t>
  </si>
  <si>
    <t>UKUPNO:</t>
  </si>
  <si>
    <r>
      <t xml:space="preserve">PREGLED OTPLATA </t>
    </r>
    <r>
      <rPr>
        <b/>
        <sz val="11"/>
        <color rgb="FFFF0000"/>
        <rFont val="Calibri"/>
        <family val="2"/>
        <charset val="238"/>
        <scheme val="minor"/>
      </rPr>
      <t>GLAVNICE</t>
    </r>
    <r>
      <rPr>
        <b/>
        <sz val="11"/>
        <color theme="1"/>
        <rFont val="Calibri"/>
        <family val="2"/>
        <charset val="238"/>
        <scheme val="minor"/>
      </rPr>
      <t xml:space="preserve"> PREMA DOSPIJEĆU U NAREDNIM GODINAMA</t>
    </r>
  </si>
  <si>
    <t>R.br.</t>
  </si>
  <si>
    <t>Godina</t>
  </si>
  <si>
    <r>
      <t xml:space="preserve">Iznos </t>
    </r>
    <r>
      <rPr>
        <b/>
        <sz val="11"/>
        <color rgb="FFFF0000"/>
        <rFont val="Calibri"/>
        <family val="2"/>
        <charset val="238"/>
        <scheme val="minor"/>
      </rPr>
      <t>glavnice</t>
    </r>
  </si>
  <si>
    <t>2024.</t>
  </si>
  <si>
    <t>2025.</t>
  </si>
  <si>
    <t>2026.</t>
  </si>
  <si>
    <t>2027.</t>
  </si>
  <si>
    <t>2028.</t>
  </si>
  <si>
    <t>2029.</t>
  </si>
  <si>
    <t>2030.</t>
  </si>
  <si>
    <t>Kontrola:</t>
  </si>
  <si>
    <t>Obrazloženje</t>
  </si>
  <si>
    <t>Napomena: ukoliko polje kontrole nije "0,00" onda se razlika upisuje pod tečajne razlike u prvoj tablici ili je potrebno objasniti</t>
  </si>
  <si>
    <t>PREGLED DANIH ZAJMOVA I POTRAŽIVANJA ZA DANE ZAJMOVE</t>
  </si>
  <si>
    <t>Vrsta zajma</t>
  </si>
  <si>
    <t>Opis</t>
  </si>
  <si>
    <t>Naziv fizičke osobe</t>
  </si>
  <si>
    <t>Primljene otplate glavnice</t>
  </si>
  <si>
    <t>Dani zajmovi u tekućoj godini</t>
  </si>
  <si>
    <t>Revalorizacija / tečajne razlike u tekućoj godini</t>
  </si>
  <si>
    <t>OSNOVNA ŠKOLA VIKTORA CARA EMINA LOVRAN</t>
  </si>
  <si>
    <t>Škola / Učenički dom:OSNOVNA ŠKOLA VIKTORA CARA EMINA LOVRAN</t>
  </si>
  <si>
    <t>POTRAŽIVANJE ZA USLUGU IZRADE MLIJEČNOG OBROKA</t>
  </si>
  <si>
    <t xml:space="preserve">POTRAŽIVANJE ZA USLUGU PRODUŽENOG BORAVKA </t>
  </si>
  <si>
    <t>POTRAŽIVANJE ZA NAJAM ŠKOLSKOG PROSTORA</t>
  </si>
  <si>
    <t>Ravnateljica Škole</t>
  </si>
  <si>
    <t>__________________________</t>
  </si>
  <si>
    <t>OŠ Viktora Cara Emina, Lovran</t>
  </si>
  <si>
    <t>2031.</t>
  </si>
  <si>
    <t>NAZIV ŠKOLE / UČENIČKOG DOMA:</t>
  </si>
  <si>
    <t xml:space="preserve">Radni spor - isplata plaća </t>
  </si>
  <si>
    <t>Jedretić Sonja</t>
  </si>
  <si>
    <t xml:space="preserve">Matijević Željka </t>
  </si>
  <si>
    <t>Tomšić Eni</t>
  </si>
  <si>
    <t>Zebić Marijana</t>
  </si>
  <si>
    <t>Ravnatelj</t>
  </si>
  <si>
    <t>Vrsta jamstva / instrumenta osiguranja</t>
  </si>
  <si>
    <t>Iznos</t>
  </si>
  <si>
    <t>Naziv</t>
  </si>
  <si>
    <t>3(4+5)</t>
  </si>
  <si>
    <t>Škola / Učenički dom: OSNOVNA ŠKOLA VIKTORA CARA EMINA LOVRAN</t>
  </si>
  <si>
    <t>OBVEZE ZA ZAPOSLENE</t>
  </si>
  <si>
    <t>OBVEZE ZA MATERIJALNE RASHODE</t>
  </si>
  <si>
    <t>OBVEZE ZA FINANCIJSKE RASHODE</t>
  </si>
  <si>
    <t xml:space="preserve">Ukupne obveze
</t>
  </si>
  <si>
    <t xml:space="preserve">Dospjele obveze
</t>
  </si>
  <si>
    <t xml:space="preserve">Nedospjele obveze
</t>
  </si>
  <si>
    <t>Barbara Kalčič Grabrovac , prof.</t>
  </si>
  <si>
    <t>Barbara Kalčič Grabrovac,prof.</t>
  </si>
  <si>
    <t>Iznos (EUR)</t>
  </si>
  <si>
    <t>Tablica 2.: Popis sudskih sporova u tijeku na dan 30.06.2024. godine</t>
  </si>
  <si>
    <t>Lovran, 07.07.2024.</t>
  </si>
  <si>
    <t>LISTOPAD 2024.</t>
  </si>
  <si>
    <t>Tablica 1. Stanje potraživanja na dan 30.06.2024. godine</t>
  </si>
  <si>
    <t>Lovran,07.07.2024.</t>
  </si>
  <si>
    <t>PREGLED ZADUŽIVANJA PO VRSTI INSTRUMENTA, VALUTNOJ, KAMATNOJ I ROČNOJ STRUKTURI I STANJE KREDITA I ZAJMOVA NA DAN 01.01.2024. I NA DAN 30.06.2024. GODINE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</si>
  <si>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30.06.2024.</t>
    </r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</si>
  <si>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01.01.2024.</t>
    </r>
  </si>
  <si>
    <t>Stanje zajma 01.01.2024</t>
  </si>
  <si>
    <t>Stanje zajma 30.06.2024.</t>
  </si>
  <si>
    <t>Lovran, 30.06.2024.</t>
  </si>
  <si>
    <t>Tablica 4.: Popis ugovornih odnosa i slično koji uz ispunjenje određenih uvjeta mogu postati obveza, na dan 30.06.2024. godine</t>
  </si>
  <si>
    <t>Tablica 5.: Popis ugovornih odnosa i slično koji uz ispunjenje određenih uvjeta mogu postati imovina, na dan 30.06.2024. godine</t>
  </si>
  <si>
    <t>Tablica 6. Stanje obveza na dan 30.06.2024. godine</t>
  </si>
  <si>
    <t>MEĐUSOBNE OBVEZE SUBJEKATA OPĆEG PRORAČUNA (bolovanje preko 42 dana kompenzacija MZO i HZZO, te povrat preplaćenog poreza na dohodak i doprinosa na dohodak koji je također trebao biti vraćen u Državni proračun)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</si>
</sst>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2">
    <xf numFmtId="0" fontId="0" fillId="0" borderId="0" xfId="0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6" fillId="0" borderId="0" xfId="1"/>
    <xf numFmtId="0" fontId="7" fillId="0" borderId="0" xfId="1" applyFont="1"/>
    <xf numFmtId="0" fontId="10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vertical="center"/>
    </xf>
    <xf numFmtId="0" fontId="6" fillId="0" borderId="0" xfId="1" applyAlignment="1">
      <alignment vertical="center"/>
    </xf>
    <xf numFmtId="0" fontId="15" fillId="0" borderId="0" xfId="0" applyFont="1"/>
    <xf numFmtId="0" fontId="13" fillId="0" borderId="0" xfId="0" applyFont="1"/>
    <xf numFmtId="0" fontId="16" fillId="0" borderId="0" xfId="2" applyFont="1"/>
    <xf numFmtId="0" fontId="5" fillId="3" borderId="0" xfId="2" applyFill="1"/>
    <xf numFmtId="0" fontId="5" fillId="0" borderId="0" xfId="2"/>
    <xf numFmtId="0" fontId="12" fillId="0" borderId="0" xfId="2" applyFont="1"/>
    <xf numFmtId="0" fontId="17" fillId="0" borderId="3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19" fillId="3" borderId="0" xfId="2" applyNumberFormat="1" applyFont="1" applyFill="1" applyAlignment="1">
      <alignment vertical="center" wrapText="1"/>
    </xf>
    <xf numFmtId="4" fontId="20" fillId="3" borderId="0" xfId="2" applyNumberFormat="1" applyFont="1" applyFill="1" applyAlignment="1">
      <alignment horizontal="right" vertical="center" wrapText="1"/>
    </xf>
    <xf numFmtId="4" fontId="20" fillId="0" borderId="0" xfId="2" applyNumberFormat="1" applyFont="1" applyAlignment="1">
      <alignment horizontal="right" vertical="center" wrapText="1"/>
    </xf>
    <xf numFmtId="0" fontId="20" fillId="0" borderId="4" xfId="2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4" fontId="21" fillId="0" borderId="4" xfId="2" applyNumberFormat="1" applyFont="1" applyBorder="1" applyAlignment="1">
      <alignment horizontal="right" vertical="center" wrapText="1"/>
    </xf>
    <xf numFmtId="0" fontId="15" fillId="0" borderId="0" xfId="2" applyFont="1"/>
    <xf numFmtId="0" fontId="12" fillId="0" borderId="5" xfId="2" applyFont="1" applyBorder="1" applyAlignment="1">
      <alignment horizontal="center"/>
    </xf>
    <xf numFmtId="0" fontId="5" fillId="0" borderId="5" xfId="2" applyBorder="1" applyAlignment="1">
      <alignment horizontal="center"/>
    </xf>
    <xf numFmtId="4" fontId="12" fillId="3" borderId="0" xfId="2" applyNumberFormat="1" applyFont="1" applyFill="1" applyBorder="1" applyAlignment="1">
      <alignment horizontal="center"/>
    </xf>
    <xf numFmtId="4" fontId="5" fillId="3" borderId="0" xfId="2" applyNumberFormat="1" applyFill="1" applyBorder="1"/>
    <xf numFmtId="0" fontId="12" fillId="0" borderId="5" xfId="2" applyFont="1" applyBorder="1"/>
    <xf numFmtId="4" fontId="5" fillId="0" borderId="5" xfId="2" applyNumberFormat="1" applyFill="1" applyBorder="1"/>
    <xf numFmtId="0" fontId="5" fillId="0" borderId="0" xfId="2" applyBorder="1"/>
    <xf numFmtId="4" fontId="5" fillId="0" borderId="0" xfId="2" applyNumberFormat="1" applyFill="1" applyBorder="1"/>
    <xf numFmtId="0" fontId="5" fillId="0" borderId="6" xfId="2" applyFont="1" applyFill="1" applyBorder="1" applyAlignment="1">
      <alignment horizontal="center"/>
    </xf>
    <xf numFmtId="4" fontId="5" fillId="0" borderId="7" xfId="2" applyNumberFormat="1" applyFill="1" applyBorder="1"/>
    <xf numFmtId="0" fontId="9" fillId="0" borderId="0" xfId="2" applyFont="1" applyAlignment="1">
      <alignment vertical="center"/>
    </xf>
    <xf numFmtId="0" fontId="17" fillId="0" borderId="4" xfId="2" applyFont="1" applyBorder="1" applyAlignment="1">
      <alignment horizontal="center" vertical="center" wrapText="1"/>
    </xf>
    <xf numFmtId="0" fontId="19" fillId="3" borderId="0" xfId="2" applyFont="1" applyFill="1" applyAlignment="1">
      <alignment vertical="center" wrapText="1"/>
    </xf>
    <xf numFmtId="4" fontId="24" fillId="3" borderId="0" xfId="2" applyNumberFormat="1" applyFont="1" applyFill="1" applyAlignment="1">
      <alignment horizontal="right" vertical="center" wrapText="1"/>
    </xf>
    <xf numFmtId="4" fontId="25" fillId="0" borderId="0" xfId="2" applyNumberFormat="1" applyFont="1" applyFill="1" applyAlignment="1">
      <alignment horizontal="right" vertical="center" wrapText="1"/>
    </xf>
    <xf numFmtId="0" fontId="17" fillId="0" borderId="4" xfId="2" applyFont="1" applyBorder="1" applyAlignment="1">
      <alignment vertical="center" wrapText="1"/>
    </xf>
    <xf numFmtId="0" fontId="4" fillId="3" borderId="0" xfId="2" applyFont="1" applyFill="1"/>
    <xf numFmtId="0" fontId="3" fillId="0" borderId="0" xfId="2" applyFont="1"/>
    <xf numFmtId="0" fontId="13" fillId="0" borderId="0" xfId="0" applyFont="1" applyAlignment="1">
      <alignment horizontal="left"/>
    </xf>
    <xf numFmtId="0" fontId="2" fillId="0" borderId="0" xfId="2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Border="1" applyAlignment="1"/>
    <xf numFmtId="0" fontId="26" fillId="0" borderId="3" xfId="0" applyFont="1" applyBorder="1"/>
    <xf numFmtId="0" fontId="1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27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4" fillId="0" borderId="2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0" borderId="0" xfId="1" applyFont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23" fillId="0" borderId="8" xfId="2" applyFont="1" applyFill="1" applyBorder="1" applyAlignment="1">
      <alignment horizontal="left" wrapText="1"/>
    </xf>
    <xf numFmtId="0" fontId="23" fillId="0" borderId="2" xfId="2" applyFont="1" applyFill="1" applyBorder="1" applyAlignment="1">
      <alignment horizontal="left" wrapText="1"/>
    </xf>
    <xf numFmtId="0" fontId="23" fillId="0" borderId="9" xfId="2" applyFont="1" applyFill="1" applyBorder="1" applyAlignment="1">
      <alignment horizontal="left" wrapText="1"/>
    </xf>
    <xf numFmtId="49" fontId="5" fillId="0" borderId="10" xfId="2" applyNumberFormat="1" applyBorder="1" applyAlignment="1">
      <alignment horizontal="left" vertical="top" wrapText="1"/>
    </xf>
    <xf numFmtId="49" fontId="5" fillId="0" borderId="5" xfId="2" applyNumberFormat="1" applyBorder="1" applyAlignment="1">
      <alignment horizontal="left" vertical="top" wrapText="1"/>
    </xf>
    <xf numFmtId="49" fontId="5" fillId="0" borderId="11" xfId="2" applyNumberFormat="1" applyBorder="1" applyAlignment="1">
      <alignment horizontal="left" vertical="top" wrapText="1"/>
    </xf>
    <xf numFmtId="0" fontId="3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/>
    </xf>
  </cellXfs>
  <cellStyles count="3">
    <cellStyle name="Normal 2" xfId="1"/>
    <cellStyle name="Normal 3" xfId="2"/>
    <cellStyle name="Normal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zoomScale="90" zoomScaleNormal="90" zoomScaleSheetLayoutView="80" workbookViewId="0">
      <selection activeCell="N20" sqref="N20"/>
    </sheetView>
  </sheetViews>
  <sheetFormatPr defaultRowHeight="15" x14ac:dyDescent="0.25"/>
  <cols>
    <col min="1" max="1" width="5.28515625" style="1" customWidth="1"/>
    <col min="2" max="2" width="37.28515625" style="1" customWidth="1"/>
    <col min="3" max="5" width="15.7109375" style="1" customWidth="1"/>
  </cols>
  <sheetData>
    <row r="1" spans="1:5" ht="15.75" x14ac:dyDescent="0.25">
      <c r="A1" s="72" t="s">
        <v>79</v>
      </c>
      <c r="B1" s="72"/>
      <c r="C1" s="72"/>
      <c r="D1" s="72"/>
      <c r="E1" s="72"/>
    </row>
    <row r="2" spans="1:5" ht="18" x14ac:dyDescent="0.25">
      <c r="A2" s="7"/>
      <c r="B2" s="7"/>
      <c r="C2" s="7"/>
      <c r="D2" s="7"/>
      <c r="E2" s="7"/>
    </row>
    <row r="3" spans="1:5" ht="18" customHeight="1" x14ac:dyDescent="0.25">
      <c r="A3" s="72" t="s">
        <v>47</v>
      </c>
      <c r="B3" s="72"/>
      <c r="C3" s="72"/>
      <c r="D3" s="72"/>
      <c r="E3" s="72"/>
    </row>
    <row r="5" spans="1:5" ht="75" x14ac:dyDescent="0.25">
      <c r="A5" s="5" t="s">
        <v>0</v>
      </c>
      <c r="B5" s="5" t="s">
        <v>8</v>
      </c>
      <c r="C5" s="5" t="s">
        <v>5</v>
      </c>
      <c r="D5" s="5" t="s">
        <v>6</v>
      </c>
      <c r="E5" s="5" t="s">
        <v>7</v>
      </c>
    </row>
    <row r="6" spans="1:5" ht="29.1" customHeight="1" x14ac:dyDescent="0.25">
      <c r="A6" s="2">
        <v>1</v>
      </c>
      <c r="B6" s="3" t="s">
        <v>48</v>
      </c>
      <c r="C6" s="4">
        <v>740.12</v>
      </c>
      <c r="D6" s="4"/>
      <c r="E6" s="4">
        <f>C6+D6</f>
        <v>740.12</v>
      </c>
    </row>
    <row r="7" spans="1:5" ht="29.1" customHeight="1" x14ac:dyDescent="0.25">
      <c r="A7" s="2">
        <v>2</v>
      </c>
      <c r="B7" s="3" t="s">
        <v>49</v>
      </c>
      <c r="C7" s="4">
        <v>6585.3</v>
      </c>
      <c r="D7" s="4"/>
      <c r="E7" s="4">
        <f t="shared" ref="E7:E16" si="0">C7+D7</f>
        <v>6585.3</v>
      </c>
    </row>
    <row r="8" spans="1:5" ht="29.1" customHeight="1" x14ac:dyDescent="0.25">
      <c r="A8" s="2">
        <v>3</v>
      </c>
      <c r="B8" s="3" t="s">
        <v>50</v>
      </c>
      <c r="C8" s="4">
        <v>25.63</v>
      </c>
      <c r="D8" s="4"/>
      <c r="E8" s="4">
        <f t="shared" si="0"/>
        <v>25.63</v>
      </c>
    </row>
    <row r="9" spans="1:5" ht="29.1" customHeight="1" x14ac:dyDescent="0.25">
      <c r="A9" s="2"/>
      <c r="B9" s="3"/>
      <c r="C9" s="4"/>
      <c r="D9" s="4"/>
      <c r="E9" s="4">
        <f t="shared" si="0"/>
        <v>0</v>
      </c>
    </row>
    <row r="10" spans="1:5" ht="29.1" customHeight="1" x14ac:dyDescent="0.25">
      <c r="A10" s="2"/>
      <c r="B10" s="3"/>
      <c r="C10" s="4"/>
      <c r="D10" s="4"/>
      <c r="E10" s="4">
        <f t="shared" si="0"/>
        <v>0</v>
      </c>
    </row>
    <row r="11" spans="1:5" ht="29.1" customHeight="1" x14ac:dyDescent="0.25">
      <c r="A11" s="2"/>
      <c r="B11" s="3"/>
      <c r="C11" s="4"/>
      <c r="D11" s="4"/>
      <c r="E11" s="4">
        <f t="shared" si="0"/>
        <v>0</v>
      </c>
    </row>
    <row r="12" spans="1:5" ht="29.1" customHeight="1" x14ac:dyDescent="0.25">
      <c r="A12" s="2"/>
      <c r="B12" s="3"/>
      <c r="C12" s="4"/>
      <c r="D12" s="4"/>
      <c r="E12" s="4">
        <f t="shared" si="0"/>
        <v>0</v>
      </c>
    </row>
    <row r="13" spans="1:5" ht="29.1" customHeight="1" x14ac:dyDescent="0.25">
      <c r="A13" s="2"/>
      <c r="B13" s="3"/>
      <c r="C13" s="4"/>
      <c r="D13" s="4"/>
      <c r="E13" s="4">
        <f t="shared" si="0"/>
        <v>0</v>
      </c>
    </row>
    <row r="14" spans="1:5" ht="29.1" customHeight="1" x14ac:dyDescent="0.25">
      <c r="A14" s="2"/>
      <c r="B14" s="3"/>
      <c r="C14" s="4"/>
      <c r="D14" s="4"/>
      <c r="E14" s="4">
        <f t="shared" si="0"/>
        <v>0</v>
      </c>
    </row>
    <row r="15" spans="1:5" ht="29.1" customHeight="1" x14ac:dyDescent="0.25">
      <c r="A15" s="2"/>
      <c r="B15" s="3"/>
      <c r="C15" s="4"/>
      <c r="D15" s="4"/>
      <c r="E15" s="4">
        <f t="shared" si="0"/>
        <v>0</v>
      </c>
    </row>
    <row r="16" spans="1:5" ht="29.1" customHeight="1" x14ac:dyDescent="0.25">
      <c r="A16" s="2"/>
      <c r="B16" s="3"/>
      <c r="C16" s="4"/>
      <c r="D16" s="4"/>
      <c r="E16" s="4">
        <f t="shared" si="0"/>
        <v>0</v>
      </c>
    </row>
    <row r="17" spans="1:5" ht="30" customHeight="1" x14ac:dyDescent="0.25">
      <c r="A17" s="73" t="s">
        <v>4</v>
      </c>
      <c r="B17" s="73"/>
      <c r="C17" s="6">
        <f>SUM(C6:C16)</f>
        <v>7351.05</v>
      </c>
      <c r="D17" s="6">
        <f t="shared" ref="D17" si="1">SUM(D6:D16)</f>
        <v>0</v>
      </c>
      <c r="E17" s="6">
        <f>SUM(E6:E16)</f>
        <v>7351.05</v>
      </c>
    </row>
    <row r="20" spans="1:5" ht="15.75" x14ac:dyDescent="0.25">
      <c r="A20" s="15" t="s">
        <v>80</v>
      </c>
    </row>
    <row r="21" spans="1:5" ht="22.5" customHeight="1" x14ac:dyDescent="0.25">
      <c r="A21" s="14"/>
    </row>
    <row r="22" spans="1:5" ht="22.5" customHeight="1" x14ac:dyDescent="0.25">
      <c r="A22" s="14"/>
    </row>
    <row r="23" spans="1:5" ht="15.75" x14ac:dyDescent="0.25">
      <c r="C23"/>
      <c r="D23" s="74" t="s">
        <v>51</v>
      </c>
      <c r="E23" s="74"/>
    </row>
    <row r="24" spans="1:5" ht="15.75" x14ac:dyDescent="0.25">
      <c r="C24"/>
      <c r="D24" s="75"/>
      <c r="E24" s="75"/>
    </row>
    <row r="25" spans="1:5" x14ac:dyDescent="0.25">
      <c r="D25" s="70" t="s">
        <v>74</v>
      </c>
      <c r="E25" s="71"/>
    </row>
  </sheetData>
  <mergeCells count="6">
    <mergeCell ref="D25:E25"/>
    <mergeCell ref="A1:E1"/>
    <mergeCell ref="A3:E3"/>
    <mergeCell ref="A17:B17"/>
    <mergeCell ref="D23:E23"/>
    <mergeCell ref="D24:E2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80" zoomScaleNormal="80" zoomScaleSheetLayoutView="80" workbookViewId="0">
      <selection activeCell="H10" sqref="H10"/>
    </sheetView>
  </sheetViews>
  <sheetFormatPr defaultColWidth="9.140625" defaultRowHeight="15" x14ac:dyDescent="0.25"/>
  <cols>
    <col min="1" max="1" width="6.140625" style="9" customWidth="1"/>
    <col min="2" max="2" width="44.7109375" style="9" customWidth="1"/>
    <col min="3" max="4" width="33.140625" style="9" customWidth="1"/>
    <col min="5" max="5" width="41" style="9" customWidth="1"/>
    <col min="6" max="6" width="24" style="9" customWidth="1"/>
    <col min="7" max="7" width="32.5703125" style="9" customWidth="1"/>
    <col min="8" max="8" width="21.85546875" style="9" customWidth="1"/>
    <col min="9" max="9" width="18.28515625" style="9" customWidth="1"/>
    <col min="10" max="10" width="39.140625" style="9" customWidth="1"/>
    <col min="11" max="16384" width="9.140625" style="8"/>
  </cols>
  <sheetData>
    <row r="1" spans="1:10" ht="30" customHeight="1" x14ac:dyDescent="0.2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" x14ac:dyDescent="0.25">
      <c r="C2" s="10"/>
      <c r="D2" s="68"/>
      <c r="E2" s="10"/>
      <c r="F2" s="10"/>
      <c r="G2" s="10"/>
      <c r="H2" s="10"/>
      <c r="I2" s="10"/>
      <c r="J2" s="10"/>
    </row>
    <row r="3" spans="1:10" s="11" customFormat="1" ht="27.75" customHeight="1" x14ac:dyDescent="0.25">
      <c r="A3" s="49"/>
      <c r="B3" s="49"/>
      <c r="C3" s="50" t="s">
        <v>55</v>
      </c>
      <c r="D3" s="79" t="s">
        <v>46</v>
      </c>
      <c r="E3" s="79"/>
      <c r="F3" s="51"/>
      <c r="G3" s="51"/>
      <c r="H3" s="51"/>
      <c r="I3" s="51"/>
      <c r="J3" s="51"/>
    </row>
    <row r="4" spans="1:10" ht="18" x14ac:dyDescent="0.25">
      <c r="A4" s="52"/>
      <c r="B4" s="52"/>
      <c r="C4" s="53"/>
      <c r="D4" s="54"/>
      <c r="E4" s="54"/>
      <c r="F4" s="54"/>
      <c r="G4" s="54"/>
      <c r="H4" s="54"/>
      <c r="I4" s="54"/>
      <c r="J4" s="7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12" customFormat="1" ht="76.5" customHeight="1" x14ac:dyDescent="0.25">
      <c r="A6" s="55" t="s">
        <v>0</v>
      </c>
      <c r="B6" s="55" t="s">
        <v>8</v>
      </c>
      <c r="C6" s="55" t="s">
        <v>9</v>
      </c>
      <c r="D6" s="55" t="s">
        <v>10</v>
      </c>
      <c r="E6" s="56" t="s">
        <v>56</v>
      </c>
      <c r="F6" s="55" t="s">
        <v>11</v>
      </c>
      <c r="G6" s="55" t="s">
        <v>12</v>
      </c>
      <c r="H6" s="55" t="s">
        <v>13</v>
      </c>
      <c r="I6" s="55" t="s">
        <v>14</v>
      </c>
      <c r="J6" s="55" t="s">
        <v>15</v>
      </c>
    </row>
    <row r="7" spans="1:10" s="13" customFormat="1" ht="22.5" customHeight="1" x14ac:dyDescent="0.25">
      <c r="A7" s="57">
        <v>1</v>
      </c>
      <c r="B7" s="57"/>
      <c r="C7" s="57" t="s">
        <v>53</v>
      </c>
      <c r="D7" s="57" t="s">
        <v>57</v>
      </c>
      <c r="E7" s="57" t="s">
        <v>56</v>
      </c>
      <c r="F7" s="58">
        <f>4394.95/7.5345</f>
        <v>583.31010684186072</v>
      </c>
      <c r="G7" s="58">
        <f>11500/7.5345</f>
        <v>1526.3122967681995</v>
      </c>
      <c r="H7" s="57" t="s">
        <v>78</v>
      </c>
      <c r="I7" s="59">
        <v>44388</v>
      </c>
      <c r="J7" s="57"/>
    </row>
    <row r="8" spans="1:10" s="13" customFormat="1" ht="22.5" customHeight="1" x14ac:dyDescent="0.25">
      <c r="A8" s="57">
        <v>2</v>
      </c>
      <c r="B8" s="57"/>
      <c r="C8" s="57" t="s">
        <v>53</v>
      </c>
      <c r="D8" s="57" t="s">
        <v>58</v>
      </c>
      <c r="E8" s="57" t="s">
        <v>56</v>
      </c>
      <c r="F8" s="58">
        <f>4017.8/7.5345</f>
        <v>533.25369964828451</v>
      </c>
      <c r="G8" s="58">
        <f>11000/7.5345</f>
        <v>1459.9508925608866</v>
      </c>
      <c r="H8" s="57" t="s">
        <v>78</v>
      </c>
      <c r="I8" s="59">
        <v>44444</v>
      </c>
      <c r="J8" s="57"/>
    </row>
    <row r="9" spans="1:10" s="13" customFormat="1" ht="22.5" customHeight="1" x14ac:dyDescent="0.25">
      <c r="A9" s="57">
        <v>3</v>
      </c>
      <c r="B9" s="57"/>
      <c r="C9" s="57" t="s">
        <v>53</v>
      </c>
      <c r="D9" s="57" t="s">
        <v>59</v>
      </c>
      <c r="E9" s="57" t="s">
        <v>56</v>
      </c>
      <c r="F9" s="58">
        <f>6812.48/7.5345</f>
        <v>904.17147786847158</v>
      </c>
      <c r="G9" s="58">
        <f>13700/7.5345</f>
        <v>1818.3024752803769</v>
      </c>
      <c r="H9" s="57" t="s">
        <v>78</v>
      </c>
      <c r="I9" s="59">
        <v>44228</v>
      </c>
      <c r="J9" s="57"/>
    </row>
    <row r="10" spans="1:10" s="13" customFormat="1" ht="22.5" customHeight="1" x14ac:dyDescent="0.25">
      <c r="A10" s="57">
        <v>4</v>
      </c>
      <c r="B10" s="57"/>
      <c r="C10" s="57" t="s">
        <v>53</v>
      </c>
      <c r="D10" s="57" t="s">
        <v>60</v>
      </c>
      <c r="E10" s="57" t="s">
        <v>56</v>
      </c>
      <c r="F10" s="58">
        <f>4295.98/7.5345</f>
        <v>570.17453049306516</v>
      </c>
      <c r="G10" s="58">
        <f>11100/7.5345</f>
        <v>1473.2231734023492</v>
      </c>
      <c r="H10" s="57" t="s">
        <v>78</v>
      </c>
      <c r="I10" s="59">
        <v>44388</v>
      </c>
      <c r="J10" s="57"/>
    </row>
    <row r="11" spans="1:10" s="13" customFormat="1" ht="22.5" customHeight="1" x14ac:dyDescent="0.25">
      <c r="A11" s="57"/>
      <c r="B11" s="57"/>
      <c r="C11" s="57"/>
      <c r="D11" s="57"/>
      <c r="E11" s="57"/>
      <c r="F11" s="58"/>
      <c r="G11" s="58"/>
      <c r="H11" s="57"/>
      <c r="I11" s="59"/>
      <c r="J11" s="57"/>
    </row>
    <row r="12" spans="1:10" s="13" customFormat="1" ht="22.5" customHeight="1" x14ac:dyDescent="0.25">
      <c r="A12" s="57"/>
      <c r="B12" s="57"/>
      <c r="C12" s="57"/>
      <c r="D12" s="57"/>
      <c r="E12" s="57"/>
      <c r="F12" s="58"/>
      <c r="G12" s="58"/>
      <c r="H12" s="57"/>
      <c r="I12" s="59"/>
      <c r="J12" s="57"/>
    </row>
    <row r="13" spans="1:10" s="13" customFormat="1" ht="22.5" customHeight="1" x14ac:dyDescent="0.25">
      <c r="A13" s="57"/>
      <c r="B13" s="57"/>
      <c r="C13" s="57"/>
      <c r="D13" s="57"/>
      <c r="E13" s="57"/>
      <c r="F13" s="58"/>
      <c r="G13" s="58"/>
      <c r="H13" s="57"/>
      <c r="I13" s="59"/>
      <c r="J13" s="57"/>
    </row>
    <row r="14" spans="1:10" x14ac:dyDescent="0.25">
      <c r="A14" s="57"/>
      <c r="B14" s="57"/>
      <c r="C14" s="57"/>
      <c r="D14" s="57"/>
      <c r="E14" s="57"/>
      <c r="F14" s="58"/>
      <c r="G14" s="58"/>
      <c r="H14" s="57"/>
      <c r="I14" s="59"/>
      <c r="J14" s="57"/>
    </row>
    <row r="15" spans="1:10" x14ac:dyDescent="0.25">
      <c r="A15" s="57"/>
      <c r="B15" s="57"/>
      <c r="C15" s="57"/>
      <c r="D15" s="57"/>
      <c r="E15" s="57"/>
      <c r="F15" s="58"/>
      <c r="G15" s="58"/>
      <c r="H15" s="57"/>
      <c r="I15" s="59"/>
      <c r="J15" s="57"/>
    </row>
    <row r="16" spans="1:10" x14ac:dyDescent="0.25">
      <c r="A16" s="57"/>
      <c r="B16" s="57"/>
      <c r="C16" s="57"/>
      <c r="D16" s="57"/>
      <c r="E16" s="57"/>
      <c r="F16" s="58"/>
      <c r="G16" s="58"/>
      <c r="H16" s="57"/>
      <c r="I16" s="59"/>
      <c r="J16" s="57"/>
    </row>
    <row r="17" spans="1:10" ht="23.25" customHeight="1" x14ac:dyDescent="0.25">
      <c r="A17" s="57"/>
      <c r="B17" s="57"/>
      <c r="C17" s="57"/>
      <c r="D17" s="57"/>
      <c r="E17" s="57"/>
      <c r="F17" s="58"/>
      <c r="G17" s="58"/>
      <c r="H17" s="57"/>
      <c r="I17" s="59"/>
      <c r="J17" s="57"/>
    </row>
    <row r="18" spans="1:10" ht="51.75" customHeight="1" x14ac:dyDescent="0.25">
      <c r="A18" s="57"/>
      <c r="B18" s="57"/>
      <c r="C18" s="57"/>
      <c r="D18" s="57"/>
      <c r="E18" s="57"/>
      <c r="F18" s="58">
        <f>SUM(F7:F17)</f>
        <v>2590.9098148516819</v>
      </c>
      <c r="G18" s="58">
        <f>SUM(G7:G17)</f>
        <v>6277.788838011812</v>
      </c>
      <c r="H18" s="57"/>
      <c r="I18" s="57"/>
      <c r="J18" s="57"/>
    </row>
    <row r="19" spans="1:10" x14ac:dyDescent="0.25">
      <c r="A19" s="1"/>
      <c r="B19" s="1"/>
      <c r="C19" s="1"/>
      <c r="D19" s="1"/>
      <c r="E19" s="1"/>
      <c r="F19" s="60"/>
      <c r="G19"/>
      <c r="H19"/>
      <c r="I19"/>
      <c r="J19"/>
    </row>
    <row r="20" spans="1:10" ht="15.75" x14ac:dyDescent="0.25">
      <c r="A20" s="1"/>
      <c r="B20" s="47" t="s">
        <v>77</v>
      </c>
      <c r="C20" s="1"/>
      <c r="D20" s="1"/>
      <c r="E20" s="1"/>
      <c r="F20" s="60"/>
      <c r="G20" s="60"/>
      <c r="H20"/>
      <c r="I20"/>
      <c r="J20"/>
    </row>
    <row r="21" spans="1:10" x14ac:dyDescent="0.25">
      <c r="A21" s="1"/>
      <c r="B21" s="1"/>
      <c r="C21" s="1"/>
      <c r="D21" s="1"/>
      <c r="E21" s="1"/>
      <c r="F21" s="60"/>
      <c r="G21"/>
      <c r="H21"/>
      <c r="I21"/>
      <c r="J21"/>
    </row>
    <row r="22" spans="1:10" ht="18" x14ac:dyDescent="0.25">
      <c r="A22" s="1"/>
      <c r="B22" s="1"/>
      <c r="C22" s="1"/>
      <c r="D22" s="1"/>
      <c r="E22" s="1"/>
      <c r="F22" s="60"/>
      <c r="G22"/>
      <c r="H22" s="76" t="s">
        <v>61</v>
      </c>
      <c r="I22" s="76"/>
      <c r="J22" s="1"/>
    </row>
    <row r="23" spans="1:10" ht="15.75" x14ac:dyDescent="0.25">
      <c r="A23" s="1"/>
      <c r="B23" s="1"/>
      <c r="C23" s="1"/>
      <c r="D23" s="1"/>
      <c r="E23" s="1"/>
      <c r="F23" s="60"/>
      <c r="G23"/>
      <c r="H23" s="77"/>
      <c r="I23" s="77"/>
      <c r="J23" s="1"/>
    </row>
    <row r="24" spans="1:10" x14ac:dyDescent="0.25">
      <c r="A24" s="1"/>
      <c r="B24" s="1"/>
      <c r="C24" s="1"/>
      <c r="D24" s="1"/>
      <c r="E24" s="1"/>
      <c r="F24" s="1"/>
      <c r="G24"/>
      <c r="H24" t="s">
        <v>73</v>
      </c>
      <c r="I24"/>
      <c r="J24"/>
    </row>
  </sheetData>
  <mergeCells count="4">
    <mergeCell ref="H22:I22"/>
    <mergeCell ref="H23:I23"/>
    <mergeCell ref="A1:J1"/>
    <mergeCell ref="D3:E3"/>
  </mergeCells>
  <pageMargins left="0.51181102362204722" right="0.5118110236220472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="93" zoomScaleNormal="100" zoomScaleSheetLayoutView="93" workbookViewId="0">
      <selection activeCell="D33" sqref="D33"/>
    </sheetView>
  </sheetViews>
  <sheetFormatPr defaultColWidth="9.140625" defaultRowHeight="15" x14ac:dyDescent="0.25"/>
  <cols>
    <col min="1" max="1" width="20.7109375" style="18" customWidth="1"/>
    <col min="2" max="4" width="26.7109375" style="18" customWidth="1"/>
    <col min="5" max="9" width="14.140625" style="18" customWidth="1"/>
    <col min="10" max="16384" width="9.140625" style="18"/>
  </cols>
  <sheetData>
    <row r="1" spans="1:9" ht="15.75" x14ac:dyDescent="0.25">
      <c r="A1" s="16" t="s">
        <v>16</v>
      </c>
      <c r="B1" s="45" t="s">
        <v>46</v>
      </c>
      <c r="C1" s="17"/>
      <c r="D1" s="17"/>
    </row>
    <row r="3" spans="1:9" s="19" customFormat="1" x14ac:dyDescent="0.25">
      <c r="A3" s="19" t="s">
        <v>81</v>
      </c>
    </row>
    <row r="4" spans="1:9" ht="48.75" thickBot="1" x14ac:dyDescent="0.3">
      <c r="A4" s="20" t="s">
        <v>17</v>
      </c>
      <c r="B4" s="20" t="s">
        <v>18</v>
      </c>
      <c r="C4" s="20" t="s">
        <v>19</v>
      </c>
      <c r="D4" s="20" t="s">
        <v>20</v>
      </c>
      <c r="E4" s="20" t="s">
        <v>83</v>
      </c>
      <c r="F4" s="20" t="s">
        <v>21</v>
      </c>
      <c r="G4" s="20" t="s">
        <v>22</v>
      </c>
      <c r="H4" s="20" t="s">
        <v>23</v>
      </c>
      <c r="I4" s="20" t="s">
        <v>82</v>
      </c>
    </row>
    <row r="5" spans="1:9" x14ac:dyDescent="0.25">
      <c r="A5" s="21" t="s">
        <v>1</v>
      </c>
      <c r="B5" s="22"/>
      <c r="C5" s="22"/>
      <c r="D5" s="22"/>
      <c r="E5" s="23"/>
      <c r="F5" s="23"/>
      <c r="G5" s="23"/>
      <c r="H5" s="23"/>
      <c r="I5" s="24">
        <f>E5-F5+G5+H5</f>
        <v>0</v>
      </c>
    </row>
    <row r="6" spans="1:9" x14ac:dyDescent="0.25">
      <c r="A6" s="21" t="s">
        <v>2</v>
      </c>
      <c r="B6" s="22"/>
      <c r="C6" s="22"/>
      <c r="D6" s="22"/>
      <c r="E6" s="23"/>
      <c r="F6" s="23"/>
      <c r="G6" s="23"/>
      <c r="H6" s="23"/>
      <c r="I6" s="24">
        <f>E6-F6+G6+H6</f>
        <v>0</v>
      </c>
    </row>
    <row r="7" spans="1:9" ht="15.75" thickBot="1" x14ac:dyDescent="0.3">
      <c r="A7" s="21" t="s">
        <v>3</v>
      </c>
      <c r="B7" s="22"/>
      <c r="C7" s="22"/>
      <c r="D7" s="22"/>
      <c r="E7" s="23"/>
      <c r="F7" s="23"/>
      <c r="G7" s="23"/>
      <c r="H7" s="23"/>
      <c r="I7" s="24">
        <f>E7-F7+G7+H7</f>
        <v>0</v>
      </c>
    </row>
    <row r="8" spans="1:9" ht="15.75" thickBot="1" x14ac:dyDescent="0.3">
      <c r="A8" s="25"/>
      <c r="B8" s="25"/>
      <c r="C8" s="25"/>
      <c r="D8" s="26" t="s">
        <v>24</v>
      </c>
      <c r="E8" s="27">
        <f>SUM(E5:E7)</f>
        <v>0</v>
      </c>
      <c r="F8" s="27">
        <f t="shared" ref="F8:I8" si="0">SUM(F5:F7)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10" spans="1:9" s="19" customFormat="1" x14ac:dyDescent="0.25">
      <c r="A10" s="19" t="s">
        <v>25</v>
      </c>
    </row>
    <row r="11" spans="1:9" ht="15.75" x14ac:dyDescent="0.25">
      <c r="A11" s="28"/>
    </row>
    <row r="12" spans="1:9" x14ac:dyDescent="0.25">
      <c r="A12" s="29" t="s">
        <v>26</v>
      </c>
      <c r="B12" s="30" t="s">
        <v>1</v>
      </c>
      <c r="C12" s="30" t="s">
        <v>2</v>
      </c>
      <c r="D12" s="30" t="s">
        <v>3</v>
      </c>
    </row>
    <row r="13" spans="1:9" x14ac:dyDescent="0.25">
      <c r="A13" s="29" t="s">
        <v>27</v>
      </c>
      <c r="B13" s="29" t="s">
        <v>28</v>
      </c>
      <c r="C13" s="29" t="s">
        <v>28</v>
      </c>
      <c r="D13" s="29" t="s">
        <v>28</v>
      </c>
    </row>
    <row r="14" spans="1:9" x14ac:dyDescent="0.25">
      <c r="A14" s="48" t="s">
        <v>29</v>
      </c>
      <c r="B14" s="31"/>
      <c r="C14" s="17"/>
      <c r="D14" s="17"/>
    </row>
    <row r="15" spans="1:9" x14ac:dyDescent="0.25">
      <c r="A15" s="48" t="s">
        <v>30</v>
      </c>
      <c r="B15" s="31"/>
      <c r="C15" s="17"/>
      <c r="D15" s="17"/>
    </row>
    <row r="16" spans="1:9" x14ac:dyDescent="0.25">
      <c r="A16" s="48" t="s">
        <v>31</v>
      </c>
      <c r="B16" s="31"/>
      <c r="C16" s="17"/>
      <c r="D16" s="17"/>
    </row>
    <row r="17" spans="1:9" x14ac:dyDescent="0.25">
      <c r="A17" s="48" t="s">
        <v>32</v>
      </c>
      <c r="B17" s="31"/>
      <c r="C17" s="17"/>
      <c r="D17" s="17"/>
    </row>
    <row r="18" spans="1:9" x14ac:dyDescent="0.25">
      <c r="A18" s="48" t="s">
        <v>33</v>
      </c>
      <c r="B18" s="31"/>
      <c r="C18" s="17"/>
      <c r="D18" s="17"/>
    </row>
    <row r="19" spans="1:9" x14ac:dyDescent="0.25">
      <c r="A19" s="48" t="s">
        <v>34</v>
      </c>
      <c r="B19" s="31"/>
      <c r="C19" s="17"/>
      <c r="D19" s="17"/>
    </row>
    <row r="20" spans="1:9" x14ac:dyDescent="0.25">
      <c r="A20" s="48" t="s">
        <v>35</v>
      </c>
      <c r="B20" s="31"/>
      <c r="C20" s="17"/>
      <c r="D20" s="17"/>
    </row>
    <row r="21" spans="1:9" x14ac:dyDescent="0.25">
      <c r="A21" s="48" t="s">
        <v>54</v>
      </c>
      <c r="B21" s="32"/>
      <c r="C21" s="17"/>
      <c r="D21" s="17"/>
    </row>
    <row r="22" spans="1:9" x14ac:dyDescent="0.25">
      <c r="A22" s="33" t="s">
        <v>24</v>
      </c>
      <c r="B22" s="34">
        <f>SUM(B14:B21)</f>
        <v>0</v>
      </c>
      <c r="C22" s="34">
        <f>SUM(C14:C21)</f>
        <v>0</v>
      </c>
      <c r="D22" s="34">
        <f>SUM(D14:D21)</f>
        <v>0</v>
      </c>
    </row>
    <row r="23" spans="1:9" x14ac:dyDescent="0.25">
      <c r="A23" s="35"/>
      <c r="B23" s="36"/>
    </row>
    <row r="24" spans="1:9" x14ac:dyDescent="0.25">
      <c r="A24" s="37" t="s">
        <v>36</v>
      </c>
      <c r="B24" s="38">
        <f>B22-I8</f>
        <v>0</v>
      </c>
      <c r="C24" s="38">
        <f>C22-I6</f>
        <v>0</v>
      </c>
      <c r="D24" s="38">
        <f>D22-I7</f>
        <v>0</v>
      </c>
      <c r="E24" s="18" t="s">
        <v>37</v>
      </c>
    </row>
    <row r="25" spans="1:9" ht="51" customHeight="1" x14ac:dyDescent="0.25">
      <c r="A25" s="80" t="s">
        <v>38</v>
      </c>
      <c r="B25" s="81"/>
      <c r="C25" s="81"/>
      <c r="D25" s="82"/>
      <c r="E25" s="83"/>
      <c r="F25" s="84"/>
      <c r="G25" s="84"/>
      <c r="H25" s="84"/>
      <c r="I25" s="85"/>
    </row>
    <row r="26" spans="1:9" x14ac:dyDescent="0.25">
      <c r="A26" s="35"/>
      <c r="B26" s="36"/>
    </row>
    <row r="27" spans="1:9" x14ac:dyDescent="0.25">
      <c r="A27" s="19" t="s">
        <v>39</v>
      </c>
    </row>
    <row r="28" spans="1:9" ht="15.75" thickBot="1" x14ac:dyDescent="0.3">
      <c r="A28" s="39"/>
    </row>
    <row r="29" spans="1:9" ht="43.5" customHeight="1" thickBot="1" x14ac:dyDescent="0.3">
      <c r="A29" s="40" t="s">
        <v>0</v>
      </c>
      <c r="B29" s="40" t="s">
        <v>40</v>
      </c>
      <c r="C29" s="40" t="s">
        <v>41</v>
      </c>
      <c r="D29" s="40" t="s">
        <v>42</v>
      </c>
      <c r="E29" s="40" t="s">
        <v>84</v>
      </c>
      <c r="F29" s="40" t="s">
        <v>43</v>
      </c>
      <c r="G29" s="40" t="s">
        <v>44</v>
      </c>
      <c r="H29" s="40" t="s">
        <v>45</v>
      </c>
      <c r="I29" s="40" t="s">
        <v>85</v>
      </c>
    </row>
    <row r="30" spans="1:9" ht="15.75" thickBot="1" x14ac:dyDescent="0.3">
      <c r="A30" s="21" t="s">
        <v>1</v>
      </c>
      <c r="B30" s="41"/>
      <c r="C30" s="41"/>
      <c r="D30" s="41"/>
      <c r="E30" s="42"/>
      <c r="F30" s="42"/>
      <c r="G30" s="42"/>
      <c r="H30" s="42"/>
      <c r="I30" s="43">
        <f>E30-F30+G30+H30</f>
        <v>0</v>
      </c>
    </row>
    <row r="31" spans="1:9" ht="15.75" thickBot="1" x14ac:dyDescent="0.3">
      <c r="A31" s="44"/>
      <c r="B31" s="44"/>
      <c r="C31" s="44" t="s">
        <v>24</v>
      </c>
      <c r="D31" s="44"/>
      <c r="E31" s="27">
        <f>SUM(E30)</f>
        <v>0</v>
      </c>
      <c r="F31" s="27">
        <f t="shared" ref="F31:I31" si="1">SUM(F30)</f>
        <v>0</v>
      </c>
      <c r="G31" s="27">
        <f t="shared" si="1"/>
        <v>0</v>
      </c>
      <c r="H31" s="27">
        <f t="shared" si="1"/>
        <v>0</v>
      </c>
      <c r="I31" s="27">
        <f t="shared" si="1"/>
        <v>0</v>
      </c>
    </row>
    <row r="32" spans="1:9" ht="15.75" x14ac:dyDescent="0.25">
      <c r="H32" s="74" t="s">
        <v>51</v>
      </c>
      <c r="I32" s="74"/>
    </row>
    <row r="33" spans="1:9" x14ac:dyDescent="0.25">
      <c r="H33" s="46" t="s">
        <v>52</v>
      </c>
    </row>
    <row r="34" spans="1:9" ht="15.75" x14ac:dyDescent="0.25">
      <c r="A34" s="69" t="s">
        <v>86</v>
      </c>
      <c r="G34" s="88" t="s">
        <v>74</v>
      </c>
      <c r="H34" s="89"/>
      <c r="I34" s="89"/>
    </row>
    <row r="35" spans="1:9" x14ac:dyDescent="0.25">
      <c r="H35" s="86"/>
      <c r="I35" s="87"/>
    </row>
  </sheetData>
  <mergeCells count="5">
    <mergeCell ref="A25:D25"/>
    <mergeCell ref="E25:I25"/>
    <mergeCell ref="H32:I32"/>
    <mergeCell ref="H35:I35"/>
    <mergeCell ref="G34:I34"/>
  </mergeCells>
  <conditionalFormatting sqref="B24:D24">
    <cfRule type="cellIs" dxfId="0" priority="1" operator="notEqual">
      <formula>0</formula>
    </cfRule>
  </conditionalFormatting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60" zoomScaleNormal="100" workbookViewId="0">
      <selection activeCell="I21" sqref="I21"/>
    </sheetView>
  </sheetViews>
  <sheetFormatPr defaultRowHeight="15" x14ac:dyDescent="0.25"/>
  <cols>
    <col min="1" max="1" width="8.140625" customWidth="1"/>
    <col min="2" max="2" width="39.140625" customWidth="1"/>
    <col min="3" max="3" width="53.42578125" customWidth="1"/>
    <col min="4" max="4" width="17.7109375" customWidth="1"/>
    <col min="5" max="5" width="15.5703125" customWidth="1"/>
    <col min="6" max="6" width="20.85546875" customWidth="1"/>
  </cols>
  <sheetData>
    <row r="1" spans="1:6" x14ac:dyDescent="0.25">
      <c r="A1" s="90" t="s">
        <v>87</v>
      </c>
      <c r="B1" s="90"/>
      <c r="C1" s="90"/>
      <c r="D1" s="90"/>
      <c r="E1" s="90"/>
      <c r="F1" s="90"/>
    </row>
    <row r="2" spans="1:6" ht="18" x14ac:dyDescent="0.25">
      <c r="A2" s="1"/>
      <c r="B2" s="7"/>
      <c r="C2" s="7"/>
      <c r="D2" s="7"/>
      <c r="E2" s="7"/>
      <c r="F2" s="7"/>
    </row>
    <row r="3" spans="1:6" ht="15.75" x14ac:dyDescent="0.25">
      <c r="A3" s="62"/>
      <c r="B3" s="63" t="s">
        <v>55</v>
      </c>
      <c r="C3" s="91" t="s">
        <v>46</v>
      </c>
      <c r="D3" s="91"/>
      <c r="E3" s="64"/>
      <c r="F3" s="64"/>
    </row>
    <row r="4" spans="1:6" ht="18" x14ac:dyDescent="0.25">
      <c r="A4" s="52"/>
      <c r="B4" s="53"/>
      <c r="C4" s="54"/>
      <c r="D4" s="54"/>
      <c r="E4" s="54"/>
      <c r="F4" s="7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55" t="s">
        <v>0</v>
      </c>
      <c r="B6" s="56" t="s">
        <v>8</v>
      </c>
      <c r="C6" s="55" t="s">
        <v>62</v>
      </c>
      <c r="D6" s="56" t="s">
        <v>75</v>
      </c>
      <c r="E6" s="56" t="s">
        <v>19</v>
      </c>
      <c r="F6" s="55" t="s">
        <v>15</v>
      </c>
    </row>
    <row r="7" spans="1:6" x14ac:dyDescent="0.25">
      <c r="A7" s="57"/>
      <c r="B7" s="57"/>
      <c r="C7" s="57"/>
      <c r="D7" s="57"/>
      <c r="E7" s="57"/>
      <c r="F7" s="57"/>
    </row>
    <row r="8" spans="1:6" x14ac:dyDescent="0.25">
      <c r="A8" s="57"/>
      <c r="B8" s="57"/>
      <c r="C8" s="57"/>
      <c r="D8" s="57"/>
      <c r="E8" s="57"/>
      <c r="F8" s="57"/>
    </row>
    <row r="9" spans="1:6" x14ac:dyDescent="0.25">
      <c r="A9" s="57"/>
      <c r="B9" s="57"/>
      <c r="C9" s="57"/>
      <c r="D9" s="57"/>
      <c r="E9" s="57"/>
      <c r="F9" s="57"/>
    </row>
    <row r="10" spans="1:6" x14ac:dyDescent="0.25">
      <c r="A10" s="57"/>
      <c r="B10" s="57"/>
      <c r="C10" s="57"/>
      <c r="D10" s="57"/>
      <c r="E10" s="57"/>
      <c r="F10" s="57"/>
    </row>
    <row r="11" spans="1:6" x14ac:dyDescent="0.25">
      <c r="A11" s="57"/>
      <c r="B11" s="57"/>
      <c r="C11" s="57"/>
      <c r="D11" s="57"/>
      <c r="E11" s="57"/>
      <c r="F11" s="57"/>
    </row>
    <row r="12" spans="1:6" x14ac:dyDescent="0.25">
      <c r="A12" s="57"/>
      <c r="B12" s="57"/>
      <c r="C12" s="57"/>
      <c r="D12" s="57"/>
      <c r="E12" s="57"/>
      <c r="F12" s="57"/>
    </row>
    <row r="13" spans="1:6" x14ac:dyDescent="0.25">
      <c r="A13" s="57"/>
      <c r="B13" s="57"/>
      <c r="C13" s="57"/>
      <c r="D13" s="57"/>
      <c r="E13" s="57"/>
      <c r="F13" s="57"/>
    </row>
    <row r="14" spans="1:6" x14ac:dyDescent="0.25">
      <c r="A14" s="57"/>
      <c r="B14" s="57"/>
      <c r="C14" s="57"/>
      <c r="D14" s="57"/>
      <c r="E14" s="57"/>
      <c r="F14" s="57"/>
    </row>
    <row r="15" spans="1:6" x14ac:dyDescent="0.25">
      <c r="A15" s="57"/>
      <c r="B15" s="57"/>
      <c r="C15" s="57"/>
      <c r="D15" s="57"/>
      <c r="E15" s="57"/>
      <c r="F15" s="57"/>
    </row>
    <row r="16" spans="1:6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1"/>
      <c r="B20" s="1"/>
      <c r="C20" s="1"/>
      <c r="D20" s="1"/>
      <c r="E20" s="1"/>
      <c r="F20" s="1"/>
    </row>
    <row r="21" spans="1:6" ht="15.75" x14ac:dyDescent="0.25">
      <c r="A21" s="1"/>
      <c r="B21" s="47" t="s">
        <v>80</v>
      </c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ht="18" x14ac:dyDescent="0.25">
      <c r="A23" s="1"/>
      <c r="B23" s="1"/>
      <c r="C23" s="1"/>
      <c r="D23" s="1"/>
      <c r="E23" s="1"/>
      <c r="F23" s="61" t="s">
        <v>61</v>
      </c>
    </row>
    <row r="24" spans="1:6" ht="16.5" thickBot="1" x14ac:dyDescent="0.3">
      <c r="A24" s="1"/>
      <c r="B24" s="1"/>
      <c r="C24" s="1"/>
      <c r="D24" s="1"/>
      <c r="E24" s="1"/>
      <c r="F24" s="65"/>
    </row>
    <row r="25" spans="1:6" x14ac:dyDescent="0.25">
      <c r="A25" s="1"/>
      <c r="B25" s="1"/>
      <c r="C25" s="1"/>
      <c r="D25" s="1"/>
      <c r="E25" s="1"/>
      <c r="F25" s="53" t="s">
        <v>74</v>
      </c>
    </row>
  </sheetData>
  <mergeCells count="2">
    <mergeCell ref="A1:F1"/>
    <mergeCell ref="C3:D3"/>
  </mergeCells>
  <pageMargins left="0.7" right="0.7" top="0.75" bottom="0.75" header="0.3" footer="0.3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2" max="2" width="31" customWidth="1"/>
    <col min="3" max="3" width="36.85546875" customWidth="1"/>
    <col min="4" max="4" width="36.5703125" customWidth="1"/>
    <col min="5" max="5" width="13.28515625" customWidth="1"/>
    <col min="6" max="6" width="14.5703125" customWidth="1"/>
  </cols>
  <sheetData>
    <row r="1" spans="1:6" x14ac:dyDescent="0.25">
      <c r="A1" s="90" t="s">
        <v>88</v>
      </c>
      <c r="B1" s="90"/>
      <c r="C1" s="90"/>
      <c r="D1" s="90"/>
      <c r="E1" s="90"/>
      <c r="F1" s="90"/>
    </row>
    <row r="2" spans="1:6" ht="18" x14ac:dyDescent="0.25">
      <c r="A2" s="1"/>
      <c r="B2" s="7"/>
      <c r="C2" s="7"/>
      <c r="D2" s="7"/>
      <c r="E2" s="7"/>
      <c r="F2" s="7"/>
    </row>
    <row r="3" spans="1:6" ht="15.75" x14ac:dyDescent="0.25">
      <c r="A3" s="62"/>
      <c r="B3" s="63" t="s">
        <v>55</v>
      </c>
      <c r="C3" s="91" t="s">
        <v>46</v>
      </c>
      <c r="D3" s="91"/>
      <c r="E3" s="64"/>
      <c r="F3" s="64"/>
    </row>
    <row r="4" spans="1:6" ht="18" x14ac:dyDescent="0.25">
      <c r="A4" s="52"/>
      <c r="B4" s="53"/>
      <c r="C4" s="54"/>
      <c r="D4" s="54"/>
      <c r="E4" s="54"/>
      <c r="F4" s="7"/>
    </row>
    <row r="5" spans="1:6" x14ac:dyDescent="0.25">
      <c r="A5" s="1"/>
      <c r="B5" s="1"/>
      <c r="C5" s="1"/>
      <c r="D5" s="1"/>
      <c r="E5" s="1"/>
      <c r="F5" s="1"/>
    </row>
    <row r="6" spans="1:6" ht="33.75" customHeight="1" x14ac:dyDescent="0.25">
      <c r="A6" s="55" t="s">
        <v>0</v>
      </c>
      <c r="B6" s="56" t="s">
        <v>8</v>
      </c>
      <c r="C6" s="55" t="s">
        <v>62</v>
      </c>
      <c r="D6" s="55" t="s">
        <v>63</v>
      </c>
      <c r="E6" s="56" t="s">
        <v>19</v>
      </c>
      <c r="F6" s="55" t="s">
        <v>15</v>
      </c>
    </row>
    <row r="7" spans="1:6" x14ac:dyDescent="0.25">
      <c r="A7" s="57"/>
      <c r="B7" s="57"/>
      <c r="C7" s="57"/>
      <c r="D7" s="57"/>
      <c r="E7" s="57"/>
      <c r="F7" s="57"/>
    </row>
    <row r="8" spans="1:6" x14ac:dyDescent="0.25">
      <c r="A8" s="57"/>
      <c r="B8" s="57"/>
      <c r="C8" s="57"/>
      <c r="D8" s="57"/>
      <c r="E8" s="57"/>
      <c r="F8" s="57"/>
    </row>
    <row r="9" spans="1:6" x14ac:dyDescent="0.25">
      <c r="A9" s="57"/>
      <c r="B9" s="57"/>
      <c r="C9" s="57"/>
      <c r="D9" s="57"/>
      <c r="E9" s="57"/>
      <c r="F9" s="57"/>
    </row>
    <row r="10" spans="1:6" x14ac:dyDescent="0.25">
      <c r="A10" s="57"/>
      <c r="B10" s="57"/>
      <c r="C10" s="57"/>
      <c r="D10" s="57"/>
      <c r="E10" s="57"/>
      <c r="F10" s="57"/>
    </row>
    <row r="11" spans="1:6" x14ac:dyDescent="0.25">
      <c r="A11" s="57"/>
      <c r="B11" s="57"/>
      <c r="C11" s="57"/>
      <c r="D11" s="57"/>
      <c r="E11" s="57"/>
      <c r="F11" s="57"/>
    </row>
    <row r="12" spans="1:6" x14ac:dyDescent="0.25">
      <c r="A12" s="57"/>
      <c r="B12" s="57"/>
      <c r="C12" s="57"/>
      <c r="D12" s="57"/>
      <c r="E12" s="57"/>
      <c r="F12" s="57"/>
    </row>
    <row r="13" spans="1:6" x14ac:dyDescent="0.25">
      <c r="A13" s="57"/>
      <c r="B13" s="57"/>
      <c r="C13" s="57"/>
      <c r="D13" s="57"/>
      <c r="E13" s="57"/>
      <c r="F13" s="57"/>
    </row>
    <row r="14" spans="1:6" x14ac:dyDescent="0.25">
      <c r="A14" s="57"/>
      <c r="B14" s="57"/>
      <c r="C14" s="57"/>
      <c r="D14" s="57"/>
      <c r="E14" s="57"/>
      <c r="F14" s="57"/>
    </row>
    <row r="15" spans="1:6" x14ac:dyDescent="0.25">
      <c r="A15" s="57"/>
      <c r="B15" s="57"/>
      <c r="C15" s="57"/>
      <c r="D15" s="57"/>
      <c r="E15" s="57"/>
      <c r="F15" s="57"/>
    </row>
    <row r="16" spans="1:6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  <row r="18" spans="1:6" x14ac:dyDescent="0.25">
      <c r="A18" s="57"/>
      <c r="B18" s="57"/>
      <c r="C18" s="57"/>
      <c r="D18" s="57"/>
      <c r="E18" s="57"/>
      <c r="F18" s="57"/>
    </row>
    <row r="19" spans="1:6" x14ac:dyDescent="0.25">
      <c r="A19" s="57"/>
      <c r="B19" s="57"/>
      <c r="C19" s="57"/>
      <c r="D19" s="57"/>
      <c r="E19" s="57"/>
      <c r="F19" s="57"/>
    </row>
    <row r="20" spans="1:6" x14ac:dyDescent="0.25">
      <c r="A20" s="57"/>
      <c r="B20" s="57"/>
      <c r="C20" s="57"/>
      <c r="D20" s="57"/>
      <c r="E20" s="57"/>
      <c r="F20" s="57"/>
    </row>
    <row r="21" spans="1:6" x14ac:dyDescent="0.25">
      <c r="A21" s="57"/>
      <c r="B21" s="57"/>
      <c r="C21" s="57"/>
      <c r="D21" s="57"/>
      <c r="E21" s="57"/>
      <c r="F21" s="57"/>
    </row>
    <row r="22" spans="1:6" x14ac:dyDescent="0.25">
      <c r="A22" s="57"/>
      <c r="B22" s="57"/>
      <c r="C22" s="57"/>
      <c r="D22" s="57"/>
      <c r="E22" s="57"/>
      <c r="F22" s="57"/>
    </row>
    <row r="23" spans="1:6" x14ac:dyDescent="0.25">
      <c r="A23" s="57"/>
      <c r="B23" s="57"/>
      <c r="C23" s="57"/>
      <c r="D23" s="57"/>
      <c r="E23" s="57"/>
      <c r="F23" s="57"/>
    </row>
    <row r="24" spans="1:6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47" t="s">
        <v>80</v>
      </c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ht="18" x14ac:dyDescent="0.25">
      <c r="A27" s="1"/>
      <c r="B27" s="1"/>
      <c r="C27" s="1"/>
      <c r="D27" s="1"/>
      <c r="E27" s="1"/>
      <c r="F27" s="61" t="s">
        <v>61</v>
      </c>
    </row>
    <row r="28" spans="1:6" ht="16.5" thickBot="1" x14ac:dyDescent="0.3">
      <c r="A28" s="1"/>
      <c r="B28" s="1"/>
      <c r="C28" s="1"/>
      <c r="D28" s="1"/>
      <c r="E28" s="1"/>
      <c r="F28" s="65"/>
    </row>
    <row r="29" spans="1:6" x14ac:dyDescent="0.25">
      <c r="A29" s="1"/>
      <c r="B29" s="1"/>
      <c r="C29" s="1"/>
      <c r="D29" s="1"/>
      <c r="E29" s="1"/>
      <c r="F29" s="53" t="s">
        <v>74</v>
      </c>
    </row>
    <row r="30" spans="1:6" x14ac:dyDescent="0.25">
      <c r="A30" s="1"/>
      <c r="B30" s="1"/>
      <c r="C30" s="1"/>
      <c r="D30" s="1"/>
      <c r="E30" s="1"/>
      <c r="F30" s="1"/>
    </row>
  </sheetData>
  <mergeCells count="2">
    <mergeCell ref="A1:F1"/>
    <mergeCell ref="C3:D3"/>
  </mergeCells>
  <pageMargins left="0.7" right="0.7" top="0.75" bottom="0.75" header="0.3" footer="0.3"/>
  <pageSetup paperSize="9" scale="5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93" zoomScaleNormal="100" zoomScaleSheetLayoutView="93" workbookViewId="0">
      <selection activeCell="J23" sqref="J23"/>
    </sheetView>
  </sheetViews>
  <sheetFormatPr defaultRowHeight="15" x14ac:dyDescent="0.25"/>
  <cols>
    <col min="2" max="2" width="38.85546875" customWidth="1"/>
    <col min="3" max="3" width="15.140625" customWidth="1"/>
    <col min="4" max="4" width="16.42578125" customWidth="1"/>
    <col min="5" max="5" width="21.7109375" customWidth="1"/>
  </cols>
  <sheetData>
    <row r="1" spans="1:5" ht="15.75" x14ac:dyDescent="0.25">
      <c r="A1" s="72" t="s">
        <v>89</v>
      </c>
      <c r="B1" s="72"/>
      <c r="C1" s="72"/>
      <c r="D1" s="72"/>
      <c r="E1" s="72"/>
    </row>
    <row r="2" spans="1:5" ht="18" x14ac:dyDescent="0.25">
      <c r="A2" s="7"/>
      <c r="B2" s="7"/>
      <c r="C2" s="7"/>
      <c r="D2" s="7"/>
      <c r="E2" s="7"/>
    </row>
    <row r="3" spans="1:5" ht="15.75" x14ac:dyDescent="0.25">
      <c r="A3" s="72" t="s">
        <v>66</v>
      </c>
      <c r="B3" s="72"/>
      <c r="C3" s="72"/>
      <c r="D3" s="72"/>
      <c r="E3" s="72"/>
    </row>
    <row r="4" spans="1:5" x14ac:dyDescent="0.25">
      <c r="A4" s="1"/>
      <c r="B4" s="1"/>
      <c r="C4" s="1"/>
      <c r="D4" s="1"/>
      <c r="E4" s="1"/>
    </row>
    <row r="5" spans="1:5" ht="45" x14ac:dyDescent="0.25">
      <c r="A5" s="5" t="s">
        <v>0</v>
      </c>
      <c r="B5" s="5" t="s">
        <v>64</v>
      </c>
      <c r="C5" s="5" t="s">
        <v>70</v>
      </c>
      <c r="D5" s="5" t="s">
        <v>71</v>
      </c>
      <c r="E5" s="5" t="s">
        <v>72</v>
      </c>
    </row>
    <row r="6" spans="1:5" x14ac:dyDescent="0.25">
      <c r="A6" s="66">
        <v>1</v>
      </c>
      <c r="B6" s="66">
        <v>2</v>
      </c>
      <c r="C6" s="66" t="s">
        <v>65</v>
      </c>
      <c r="D6" s="66">
        <v>4</v>
      </c>
      <c r="E6" s="66">
        <v>5</v>
      </c>
    </row>
    <row r="7" spans="1:5" ht="96.75" customHeight="1" x14ac:dyDescent="0.25">
      <c r="A7" s="2">
        <v>1</v>
      </c>
      <c r="B7" s="3" t="s">
        <v>90</v>
      </c>
      <c r="C7" s="67">
        <v>2279.19</v>
      </c>
      <c r="D7" s="67"/>
      <c r="E7" s="4">
        <f>C7</f>
        <v>2279.19</v>
      </c>
    </row>
    <row r="8" spans="1:5" x14ac:dyDescent="0.25">
      <c r="A8" s="2">
        <v>2</v>
      </c>
      <c r="B8" s="3" t="s">
        <v>67</v>
      </c>
      <c r="C8" s="67">
        <v>132468.10999999999</v>
      </c>
      <c r="D8" s="4"/>
      <c r="E8" s="4">
        <f t="shared" ref="E8:E10" si="0">C8</f>
        <v>132468.10999999999</v>
      </c>
    </row>
    <row r="9" spans="1:5" x14ac:dyDescent="0.25">
      <c r="A9" s="2">
        <v>3</v>
      </c>
      <c r="B9" s="3" t="s">
        <v>68</v>
      </c>
      <c r="C9" s="67">
        <v>13276.38</v>
      </c>
      <c r="D9" s="4"/>
      <c r="E9" s="4">
        <f t="shared" si="0"/>
        <v>13276.38</v>
      </c>
    </row>
    <row r="10" spans="1:5" x14ac:dyDescent="0.25">
      <c r="A10" s="2">
        <v>4</v>
      </c>
      <c r="B10" s="3" t="s">
        <v>69</v>
      </c>
      <c r="C10" s="67">
        <v>28.48</v>
      </c>
      <c r="D10" s="4"/>
      <c r="E10" s="4">
        <f t="shared" si="0"/>
        <v>28.48</v>
      </c>
    </row>
    <row r="11" spans="1:5" x14ac:dyDescent="0.25">
      <c r="A11" s="2"/>
      <c r="B11" s="3"/>
      <c r="C11" s="67"/>
      <c r="D11" s="4"/>
      <c r="E11" s="4"/>
    </row>
    <row r="12" spans="1:5" x14ac:dyDescent="0.25">
      <c r="A12" s="2"/>
      <c r="B12" s="3"/>
      <c r="C12" s="67"/>
      <c r="D12" s="4"/>
      <c r="E12" s="4"/>
    </row>
    <row r="13" spans="1:5" x14ac:dyDescent="0.25">
      <c r="A13" s="2"/>
      <c r="B13" s="3"/>
      <c r="C13" s="67"/>
      <c r="D13" s="4"/>
      <c r="E13" s="4"/>
    </row>
    <row r="14" spans="1:5" x14ac:dyDescent="0.25">
      <c r="A14" s="2"/>
      <c r="B14" s="3"/>
      <c r="C14" s="67"/>
      <c r="D14" s="4"/>
      <c r="E14" s="4"/>
    </row>
    <row r="15" spans="1:5" x14ac:dyDescent="0.25">
      <c r="A15" s="2"/>
      <c r="B15" s="3"/>
      <c r="C15" s="67"/>
      <c r="D15" s="4"/>
      <c r="E15" s="4"/>
    </row>
    <row r="16" spans="1:5" x14ac:dyDescent="0.25">
      <c r="A16" s="2"/>
      <c r="B16" s="3"/>
      <c r="C16" s="67"/>
      <c r="D16" s="4"/>
      <c r="E16" s="4"/>
    </row>
    <row r="17" spans="1:5" x14ac:dyDescent="0.25">
      <c r="A17" s="2"/>
      <c r="B17" s="3"/>
      <c r="C17" s="67"/>
      <c r="D17" s="4"/>
      <c r="E17" s="4"/>
    </row>
    <row r="18" spans="1:5" x14ac:dyDescent="0.25">
      <c r="A18" s="73" t="s">
        <v>4</v>
      </c>
      <c r="B18" s="73"/>
      <c r="C18" s="6">
        <f>SUM(C7:C17)</f>
        <v>148052.16</v>
      </c>
      <c r="D18" s="6">
        <f>SUM(D7:D17)</f>
        <v>0</v>
      </c>
      <c r="E18" s="6">
        <f>SUM(E7:E17)</f>
        <v>148052.16</v>
      </c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ht="15.75" x14ac:dyDescent="0.25">
      <c r="A21" s="15" t="s">
        <v>80</v>
      </c>
      <c r="B21" s="1"/>
      <c r="C21" s="1"/>
      <c r="D21" s="1"/>
      <c r="E21" s="1"/>
    </row>
    <row r="22" spans="1:5" ht="15.75" x14ac:dyDescent="0.25">
      <c r="D22" s="74" t="s">
        <v>51</v>
      </c>
      <c r="E22" s="74"/>
    </row>
    <row r="23" spans="1:5" ht="15.75" x14ac:dyDescent="0.25">
      <c r="D23" s="75"/>
      <c r="E23" s="75"/>
    </row>
    <row r="24" spans="1:5" x14ac:dyDescent="0.25">
      <c r="D24" s="70" t="s">
        <v>74</v>
      </c>
      <c r="E24" s="71"/>
    </row>
  </sheetData>
  <mergeCells count="6">
    <mergeCell ref="D24:E24"/>
    <mergeCell ref="A1:E1"/>
    <mergeCell ref="A3:E3"/>
    <mergeCell ref="A18:B18"/>
    <mergeCell ref="D22:E22"/>
    <mergeCell ref="D23:E23"/>
  </mergeCells>
  <pageMargins left="0.7" right="0.7" top="0.75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Tablica 1. Stanje potraživa (2</vt:lpstr>
      <vt:lpstr>Tablica 2.Popis sudskih sporova</vt:lpstr>
      <vt:lpstr>Tab.3. Zaduž. i dani zajmovi</vt:lpstr>
      <vt:lpstr>Tablica 4.Popis ug.od.-obveze</vt:lpstr>
      <vt:lpstr>Tablica 5.Popis ug.od. imov.</vt:lpstr>
      <vt:lpstr>Stanje obveza na dan 30.06.2024</vt:lpstr>
      <vt:lpstr>'Tab.3. Zaduž. i dani zajmovi'!Podrucje_ispisa</vt:lpstr>
      <vt:lpstr>'Tablica 1. Stanje potraživa (2'!Podrucje_ispisa</vt:lpstr>
      <vt:lpstr>'Tablica 2.Popis sudskih sporova'!Podrucje_ispisa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2024-07-10T11:20:17Z</dcterms:modified>
</cp:coreProperties>
</file>