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I IZVJEŠT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E307" i="9"/>
  <c r="B307" i="9" s="1"/>
  <c r="H306" i="9"/>
  <c r="E306" i="9" s="1"/>
  <c r="B306" i="9" s="1"/>
  <c r="G306" i="9"/>
  <c r="F306" i="9"/>
  <c r="H305" i="9"/>
  <c r="G305" i="9"/>
  <c r="F305" i="9"/>
  <c r="E305" i="9"/>
  <c r="B305" i="9" s="1"/>
  <c r="H304" i="9"/>
  <c r="E304" i="9" s="1"/>
  <c r="B304" i="9" s="1"/>
  <c r="G304" i="9"/>
  <c r="F304" i="9"/>
  <c r="H303" i="9"/>
  <c r="E303" i="9" s="1"/>
  <c r="B303" i="9" s="1"/>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G292" i="9"/>
  <c r="F292" i="9"/>
  <c r="B292" i="9"/>
  <c r="F291" i="9"/>
  <c r="F290" i="9"/>
  <c r="H289" i="9"/>
  <c r="G289" i="9"/>
  <c r="F289" i="9"/>
  <c r="E289" i="9"/>
  <c r="B289" i="9" s="1"/>
  <c r="H288" i="9"/>
  <c r="G288" i="9"/>
  <c r="F288" i="9"/>
  <c r="H287" i="9"/>
  <c r="E287" i="9" s="1"/>
  <c r="B287" i="9" s="1"/>
  <c r="G287" i="9"/>
  <c r="F287" i="9"/>
  <c r="H286" i="9"/>
  <c r="G286" i="9"/>
  <c r="F286" i="9"/>
  <c r="F285" i="9"/>
  <c r="H284" i="9"/>
  <c r="G284" i="9"/>
  <c r="F284" i="9"/>
  <c r="E284" i="9"/>
  <c r="B284" i="9" s="1"/>
  <c r="H283" i="9"/>
  <c r="E283" i="9" s="1"/>
  <c r="G283" i="9"/>
  <c r="F283" i="9"/>
  <c r="B283" i="9"/>
  <c r="H282" i="9"/>
  <c r="G282" i="9"/>
  <c r="F282" i="9"/>
  <c r="E282" i="9"/>
  <c r="B282" i="9" s="1"/>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G74" i="9"/>
  <c r="F74" i="9"/>
  <c r="E74" i="9"/>
  <c r="B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G64" i="9"/>
  <c r="F64" i="9"/>
  <c r="E64" i="9"/>
  <c r="B64" i="9" s="1"/>
  <c r="H63" i="9"/>
  <c r="G63" i="9"/>
  <c r="F63" i="9"/>
  <c r="E63" i="9"/>
  <c r="B63" i="9" s="1"/>
  <c r="H62" i="9"/>
  <c r="G62" i="9"/>
  <c r="F62" i="9"/>
  <c r="E62" i="9"/>
  <c r="B62" i="9" s="1"/>
  <c r="H61" i="9"/>
  <c r="G61" i="9"/>
  <c r="F61" i="9"/>
  <c r="E61" i="9"/>
  <c r="B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G54" i="9"/>
  <c r="F54" i="9"/>
  <c r="E54" i="9"/>
  <c r="B54" i="9" s="1"/>
  <c r="H53" i="9"/>
  <c r="G53" i="9"/>
  <c r="F53" i="9"/>
  <c r="E53" i="9"/>
  <c r="B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G41" i="9"/>
  <c r="F41" i="9"/>
  <c r="E41" i="9"/>
  <c r="B41" i="9" s="1"/>
  <c r="H40" i="9"/>
  <c r="G40" i="9"/>
  <c r="F40" i="9"/>
  <c r="E40" i="9"/>
  <c r="B40" i="9" s="1"/>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c r="H23" i="9"/>
  <c r="E23" i="9" s="1"/>
  <c r="B23" i="9" s="1"/>
  <c r="G23" i="9"/>
  <c r="F23" i="9"/>
  <c r="H22" i="9"/>
  <c r="E22" i="9" s="1"/>
  <c r="B22" i="9" s="1"/>
  <c r="G22" i="9"/>
  <c r="F22" i="9"/>
  <c r="F21" i="9"/>
  <c r="F4" i="9"/>
  <c r="O3" i="9"/>
  <c r="G275" i="9" s="1"/>
  <c r="E275" i="9" s="1"/>
  <c r="I3" i="9"/>
  <c r="H3" i="9"/>
  <c r="G3" i="9"/>
  <c r="D101" i="8"/>
  <c r="C1576" i="1" s="1"/>
  <c r="G1576" i="1" s="1"/>
  <c r="D95" i="8"/>
  <c r="D90" i="8"/>
  <c r="D85" i="8"/>
  <c r="D80" i="8"/>
  <c r="D75" i="8"/>
  <c r="D70" i="8"/>
  <c r="D65" i="8"/>
  <c r="D60" i="8"/>
  <c r="D55" i="8"/>
  <c r="C1530" i="1" s="1"/>
  <c r="D50" i="8"/>
  <c r="D44" i="8"/>
  <c r="D36" i="8"/>
  <c r="D26" i="8"/>
  <c r="D24" i="8" s="1"/>
  <c r="C1499" i="1" s="1"/>
  <c r="H1499" i="1" s="1"/>
  <c r="D18" i="8"/>
  <c r="D8" i="8"/>
  <c r="D6" i="8" s="1"/>
  <c r="C1481" i="1" s="1"/>
  <c r="G1481" i="1" s="1"/>
  <c r="E44" i="7"/>
  <c r="D44" i="7"/>
  <c r="E39" i="7"/>
  <c r="D39" i="7"/>
  <c r="E38" i="7"/>
  <c r="D38" i="7"/>
  <c r="E30" i="7"/>
  <c r="D30" i="7"/>
  <c r="E23" i="7"/>
  <c r="D23" i="7"/>
  <c r="E22" i="7"/>
  <c r="D22" i="7"/>
  <c r="C1453" i="1" s="1"/>
  <c r="E14" i="7"/>
  <c r="D14" i="7"/>
  <c r="E7" i="7"/>
  <c r="D1438" i="1" s="1"/>
  <c r="H1438" i="1" s="1"/>
  <c r="D7" i="7"/>
  <c r="E6" i="7"/>
  <c r="D1437" i="1" s="1"/>
  <c r="H1437" i="1" s="1"/>
  <c r="D6" i="7"/>
  <c r="E5" i="7"/>
  <c r="D1436" i="1" s="1"/>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5" i="5"/>
  <c r="D245" i="5"/>
  <c r="F244" i="5"/>
  <c r="F243" i="5"/>
  <c r="E242" i="5"/>
  <c r="D242" i="5"/>
  <c r="F242" i="5" s="1"/>
  <c r="F241" i="5"/>
  <c r="F240" i="5"/>
  <c r="E239" i="5"/>
  <c r="D1216" i="1" s="1"/>
  <c r="H1216" i="1" s="1"/>
  <c r="D239" i="5"/>
  <c r="D238" i="5" s="1"/>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E190" i="5" s="1"/>
  <c r="D198" i="5"/>
  <c r="F198" i="5" s="1"/>
  <c r="F197" i="5"/>
  <c r="F196" i="5"/>
  <c r="F195" i="5"/>
  <c r="F194" i="5"/>
  <c r="F193" i="5"/>
  <c r="F192" i="5"/>
  <c r="E191" i="5"/>
  <c r="D191" i="5"/>
  <c r="D190" i="5" s="1"/>
  <c r="F189" i="5"/>
  <c r="F188" i="5"/>
  <c r="F187" i="5"/>
  <c r="F186" i="5"/>
  <c r="F185" i="5"/>
  <c r="F184" i="5"/>
  <c r="F183" i="5"/>
  <c r="F182" i="5"/>
  <c r="F181" i="5"/>
  <c r="E180" i="5"/>
  <c r="E177" i="5" s="1"/>
  <c r="H308" i="9" s="1"/>
  <c r="D180" i="5"/>
  <c r="F179" i="5"/>
  <c r="F178" i="5"/>
  <c r="D177" i="5"/>
  <c r="F177" i="5"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H1056" i="1"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985" i="1" s="1"/>
  <c r="H985" i="1" s="1"/>
  <c r="D13" i="5"/>
  <c r="F12"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7" i="4"/>
  <c r="D644" i="4" s="1"/>
  <c r="F644" i="4" s="1"/>
  <c r="E416" i="4"/>
  <c r="E643" i="4" s="1"/>
  <c r="D416" i="4"/>
  <c r="D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6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D263" i="4" s="1"/>
  <c r="F262" i="4"/>
  <c r="F261" i="4"/>
  <c r="F260" i="4"/>
  <c r="E259" i="4"/>
  <c r="D259" i="4"/>
  <c r="F259" i="4" s="1"/>
  <c r="F258" i="4"/>
  <c r="F257" i="4"/>
  <c r="F256" i="4"/>
  <c r="F255" i="4"/>
  <c r="F254" i="4"/>
  <c r="E253" i="4"/>
  <c r="E252" i="4" s="1"/>
  <c r="D248" i="1" s="1"/>
  <c r="H248" i="1"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0" i="1" s="1"/>
  <c r="H130" i="1" s="1"/>
  <c r="D134" i="4"/>
  <c r="D133" i="4" s="1"/>
  <c r="E133" i="4"/>
  <c r="D129" i="1" s="1"/>
  <c r="H129" i="1" s="1"/>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C1579" i="1"/>
  <c r="H1579" i="1" s="1"/>
  <c r="H1578" i="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G1503" i="1"/>
  <c r="C1503" i="1"/>
  <c r="H1503" i="1" s="1"/>
  <c r="C1502" i="1"/>
  <c r="C1500" i="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C1489" i="1"/>
  <c r="H1489" i="1" s="1"/>
  <c r="H1488" i="1"/>
  <c r="C1488" i="1"/>
  <c r="G1488" i="1" s="1"/>
  <c r="G1487" i="1"/>
  <c r="C1487" i="1"/>
  <c r="H1487" i="1" s="1"/>
  <c r="C1486" i="1"/>
  <c r="G1486" i="1" s="1"/>
  <c r="C1485" i="1"/>
  <c r="H1485" i="1" s="1"/>
  <c r="H1484" i="1"/>
  <c r="C1484" i="1"/>
  <c r="G1484" i="1" s="1"/>
  <c r="C1482" i="1"/>
  <c r="G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J1456" i="1" s="1"/>
  <c r="C1456" i="1"/>
  <c r="G1456" i="1" s="1"/>
  <c r="H1455" i="1"/>
  <c r="D1455" i="1"/>
  <c r="J1455" i="1" s="1"/>
  <c r="C1455" i="1"/>
  <c r="G1455" i="1" s="1"/>
  <c r="I1455" i="1" s="1"/>
  <c r="D1454" i="1"/>
  <c r="C1454" i="1"/>
  <c r="D1453" i="1"/>
  <c r="D1452" i="1"/>
  <c r="C1452" i="1"/>
  <c r="G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C1438" i="1"/>
  <c r="C1437" i="1"/>
  <c r="C1436"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D1265" i="1"/>
  <c r="H1265" i="1" s="1"/>
  <c r="C1265" i="1"/>
  <c r="G1265" i="1" s="1"/>
  <c r="D1264" i="1"/>
  <c r="H1264" i="1" s="1"/>
  <c r="C1264" i="1"/>
  <c r="D1263" i="1"/>
  <c r="H1263" i="1" s="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H1244" i="1"/>
  <c r="D1244" i="1"/>
  <c r="C1244" i="1"/>
  <c r="G1244" i="1" s="1"/>
  <c r="D1243" i="1"/>
  <c r="H1243" i="1" s="1"/>
  <c r="C1243" i="1"/>
  <c r="H1242" i="1"/>
  <c r="D1242" i="1"/>
  <c r="C1242" i="1"/>
  <c r="G1242" i="1" s="1"/>
  <c r="D1241" i="1"/>
  <c r="H1241" i="1" s="1"/>
  <c r="C1241" i="1"/>
  <c r="D1240" i="1"/>
  <c r="H1240" i="1" s="1"/>
  <c r="C1240" i="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C1223" i="1"/>
  <c r="D1222" i="1"/>
  <c r="H1222" i="1" s="1"/>
  <c r="C1222" i="1"/>
  <c r="D1221" i="1"/>
  <c r="H1221" i="1" s="1"/>
  <c r="C1221" i="1"/>
  <c r="H1220" i="1"/>
  <c r="D1220" i="1"/>
  <c r="C1220" i="1"/>
  <c r="G1220" i="1" s="1"/>
  <c r="D1219" i="1"/>
  <c r="H1219" i="1" s="1"/>
  <c r="C1219" i="1"/>
  <c r="D1218" i="1"/>
  <c r="H1218" i="1" s="1"/>
  <c r="C1218" i="1"/>
  <c r="D1217" i="1"/>
  <c r="H1217" i="1" s="1"/>
  <c r="C1217" i="1"/>
  <c r="C1216" i="1"/>
  <c r="C1215" i="1"/>
  <c r="C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C1173" i="1"/>
  <c r="D1172" i="1"/>
  <c r="H1172" i="1" s="1"/>
  <c r="C1172" i="1"/>
  <c r="G1172" i="1" s="1"/>
  <c r="D1171" i="1"/>
  <c r="H1171" i="1" s="1"/>
  <c r="C1171" i="1"/>
  <c r="G1171" i="1" s="1"/>
  <c r="D1170" i="1"/>
  <c r="H1170" i="1" s="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C1154" i="1"/>
  <c r="D1151" i="1"/>
  <c r="H1151" i="1" s="1"/>
  <c r="C1151" i="1"/>
  <c r="H1150" i="1"/>
  <c r="D1150" i="1"/>
  <c r="C1150" i="1"/>
  <c r="G1150" i="1" s="1"/>
  <c r="D1149" i="1"/>
  <c r="H1149" i="1" s="1"/>
  <c r="C1149" i="1"/>
  <c r="D1148" i="1"/>
  <c r="H1148" i="1" s="1"/>
  <c r="C1148" i="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D1138" i="1"/>
  <c r="H1138" i="1" s="1"/>
  <c r="C1138" i="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D1032" i="1"/>
  <c r="H1032" i="1" s="1"/>
  <c r="C1032" i="1"/>
  <c r="D1031" i="1"/>
  <c r="H1031" i="1" s="1"/>
  <c r="C1031" i="1"/>
  <c r="D1030" i="1"/>
  <c r="H1030" i="1" s="1"/>
  <c r="C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D1004" i="1"/>
  <c r="H1004" i="1" s="1"/>
  <c r="C1004" i="1"/>
  <c r="D1003" i="1"/>
  <c r="H1003" i="1" s="1"/>
  <c r="C1003" i="1"/>
  <c r="H1002" i="1"/>
  <c r="D1002" i="1"/>
  <c r="C1002" i="1"/>
  <c r="G1002" i="1" s="1"/>
  <c r="D1001" i="1"/>
  <c r="H1001" i="1" s="1"/>
  <c r="C1001" i="1"/>
  <c r="D1000" i="1"/>
  <c r="H1000" i="1" s="1"/>
  <c r="C1000" i="1"/>
  <c r="D999" i="1"/>
  <c r="H999" i="1" s="1"/>
  <c r="C999" i="1"/>
  <c r="H998" i="1"/>
  <c r="D998" i="1"/>
  <c r="C998" i="1"/>
  <c r="G998" i="1" s="1"/>
  <c r="D997" i="1"/>
  <c r="H997" i="1" s="1"/>
  <c r="C997" i="1"/>
  <c r="D996" i="1"/>
  <c r="H996" i="1" s="1"/>
  <c r="C996" i="1"/>
  <c r="D995" i="1"/>
  <c r="H995" i="1" s="1"/>
  <c r="C995" i="1"/>
  <c r="H994" i="1"/>
  <c r="D994" i="1"/>
  <c r="C994" i="1"/>
  <c r="G994" i="1" s="1"/>
  <c r="D993" i="1"/>
  <c r="H993" i="1" s="1"/>
  <c r="C993" i="1"/>
  <c r="H992" i="1"/>
  <c r="D992" i="1"/>
  <c r="C992" i="1"/>
  <c r="G992" i="1" s="1"/>
  <c r="C991" i="1"/>
  <c r="C990" i="1"/>
  <c r="D989" i="1"/>
  <c r="H989" i="1" s="1"/>
  <c r="C989" i="1"/>
  <c r="H988" i="1"/>
  <c r="D988" i="1"/>
  <c r="C988" i="1"/>
  <c r="G988" i="1" s="1"/>
  <c r="D987" i="1"/>
  <c r="H987" i="1" s="1"/>
  <c r="C987" i="1"/>
  <c r="D986" i="1"/>
  <c r="H986" i="1" s="1"/>
  <c r="C986" i="1"/>
  <c r="C985"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D821" i="1"/>
  <c r="H821" i="1" s="1"/>
  <c r="C821" i="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H715" i="1" s="1"/>
  <c r="C715" i="1"/>
  <c r="D714" i="1"/>
  <c r="H714" i="1" s="1"/>
  <c r="C714" i="1"/>
  <c r="H713" i="1"/>
  <c r="D713" i="1"/>
  <c r="C713" i="1"/>
  <c r="G713" i="1" s="1"/>
  <c r="D712" i="1"/>
  <c r="H712" i="1" s="1"/>
  <c r="C712" i="1"/>
  <c r="D711" i="1"/>
  <c r="H711" i="1" s="1"/>
  <c r="C711" i="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D703" i="1"/>
  <c r="H703" i="1" s="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H669" i="1" s="1"/>
  <c r="C669" i="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C493" i="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3" i="1"/>
  <c r="H413" i="1" s="1"/>
  <c r="C413" i="1"/>
  <c r="D412" i="1"/>
  <c r="H412" i="1" s="1"/>
  <c r="C412" i="1"/>
  <c r="D411" i="1"/>
  <c r="H411" i="1" s="1"/>
  <c r="C411" i="1"/>
  <c r="D406" i="1"/>
  <c r="H406" i="1" s="1"/>
  <c r="C406" i="1"/>
  <c r="G406" i="1" s="1"/>
  <c r="D405" i="1"/>
  <c r="H405" i="1" s="1"/>
  <c r="C405" i="1"/>
  <c r="G405" i="1" s="1"/>
  <c r="D404" i="1"/>
  <c r="H404" i="1" s="1"/>
  <c r="C404"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D370" i="1"/>
  <c r="H370" i="1" s="1"/>
  <c r="C370" i="1"/>
  <c r="G370" i="1" s="1"/>
  <c r="D369" i="1"/>
  <c r="H369" i="1" s="1"/>
  <c r="C369" i="1"/>
  <c r="G369" i="1" s="1"/>
  <c r="D368" i="1"/>
  <c r="H368" i="1" s="1"/>
  <c r="C368" i="1"/>
  <c r="G368" i="1" s="1"/>
  <c r="D367" i="1"/>
  <c r="H367" i="1" s="1"/>
  <c r="C367" i="1"/>
  <c r="D366" i="1"/>
  <c r="H366" i="1" s="1"/>
  <c r="C366" i="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C346"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C294" i="1"/>
  <c r="D292" i="1"/>
  <c r="H292" i="1" s="1"/>
  <c r="C292" i="1"/>
  <c r="G292" i="1" s="1"/>
  <c r="D291" i="1"/>
  <c r="H291" i="1" s="1"/>
  <c r="C291" i="1"/>
  <c r="D290" i="1"/>
  <c r="H290" i="1" s="1"/>
  <c r="C290" i="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C260" i="1"/>
  <c r="C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G158" i="1" s="1"/>
  <c r="D157" i="1"/>
  <c r="H157" i="1" s="1"/>
  <c r="C157" i="1"/>
  <c r="G157" i="1" s="1"/>
  <c r="D156" i="1"/>
  <c r="H156" i="1" s="1"/>
  <c r="C156" i="1"/>
  <c r="G156" i="1" s="1"/>
  <c r="C155" i="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C130" i="1"/>
  <c r="C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H7" i="1"/>
  <c r="D7" i="1"/>
  <c r="C7" i="1"/>
  <c r="G7" i="1" s="1"/>
  <c r="D6" i="1"/>
  <c r="H6" i="1" s="1"/>
  <c r="C6" i="1"/>
  <c r="G6" i="1" s="1"/>
  <c r="D5" i="1"/>
  <c r="H5" i="1" s="1"/>
  <c r="C5" i="1"/>
  <c r="G5" i="1" s="1"/>
  <c r="D4" i="1"/>
  <c r="H4" i="1" s="1"/>
  <c r="C4" i="1"/>
  <c r="G4" i="1" s="1"/>
  <c r="H3" i="1"/>
  <c r="D3" i="1"/>
  <c r="C3" i="1"/>
  <c r="G3" i="1" s="1"/>
  <c r="E293" i="9" l="1"/>
  <c r="B293" i="9" s="1"/>
  <c r="E296" i="9"/>
  <c r="B296" i="9" s="1"/>
  <c r="E300" i="9"/>
  <c r="B300" i="9" s="1"/>
  <c r="G1263" i="1"/>
  <c r="G1530" i="1"/>
  <c r="H1530" i="1"/>
  <c r="D43" i="8"/>
  <c r="D49" i="8"/>
  <c r="C1524" i="1" s="1"/>
  <c r="E32" i="9"/>
  <c r="B32" i="9" s="1"/>
  <c r="E286" i="9"/>
  <c r="B286" i="9" s="1"/>
  <c r="E294" i="9"/>
  <c r="B294" i="9" s="1"/>
  <c r="E298" i="9"/>
  <c r="B298" i="9" s="1"/>
  <c r="E301" i="9"/>
  <c r="B301" i="9" s="1"/>
  <c r="G1491" i="1"/>
  <c r="E27" i="9"/>
  <c r="B27" i="9" s="1"/>
  <c r="E33" i="9"/>
  <c r="B33" i="9" s="1"/>
  <c r="F215" i="9"/>
  <c r="E288" i="9"/>
  <c r="B288" i="9" s="1"/>
  <c r="G1278" i="1"/>
  <c r="G1266" i="1"/>
  <c r="G1264" i="1"/>
  <c r="G1240" i="1"/>
  <c r="G1222" i="1"/>
  <c r="D1223" i="1"/>
  <c r="H1223" i="1" s="1"/>
  <c r="G1218" i="1"/>
  <c r="G1216" i="1"/>
  <c r="E238" i="5"/>
  <c r="F180" i="5"/>
  <c r="D1154" i="1"/>
  <c r="H1154" i="1" s="1"/>
  <c r="G1148" i="1"/>
  <c r="F170" i="5"/>
  <c r="G1138" i="1"/>
  <c r="G1030" i="1"/>
  <c r="G1032" i="1"/>
  <c r="G996" i="1"/>
  <c r="G1004" i="1"/>
  <c r="G1000" i="1"/>
  <c r="D990" i="1"/>
  <c r="H990" i="1" s="1"/>
  <c r="D991" i="1"/>
  <c r="H991" i="1" s="1"/>
  <c r="G986" i="1"/>
  <c r="G1453" i="1"/>
  <c r="H1453" i="1"/>
  <c r="H1454" i="1"/>
  <c r="H1456" i="1"/>
  <c r="I1456" i="1" s="1"/>
  <c r="H1436" i="1"/>
  <c r="G1436" i="1"/>
  <c r="G1437" i="1"/>
  <c r="G1438" i="1"/>
  <c r="G316" i="9"/>
  <c r="E316" i="9" s="1"/>
  <c r="G1579" i="1"/>
  <c r="H1576" i="1"/>
  <c r="G1577" i="1"/>
  <c r="G1509" i="1"/>
  <c r="G1499" i="1"/>
  <c r="C1501" i="1"/>
  <c r="H1501" i="1" s="1"/>
  <c r="H1482" i="1"/>
  <c r="H1492" i="1"/>
  <c r="G1489" i="1"/>
  <c r="H1486" i="1"/>
  <c r="G1485" i="1"/>
  <c r="C1483" i="1"/>
  <c r="G821" i="1"/>
  <c r="G631" i="1"/>
  <c r="G404" i="1"/>
  <c r="G411" i="1"/>
  <c r="G412" i="1"/>
  <c r="G637" i="1"/>
  <c r="G715" i="1"/>
  <c r="G711" i="1"/>
  <c r="G703" i="1"/>
  <c r="G669" i="1"/>
  <c r="B275" i="9"/>
  <c r="G643" i="1"/>
  <c r="G645" i="1"/>
  <c r="G641" i="1"/>
  <c r="G378" i="1"/>
  <c r="G379" i="1"/>
  <c r="G371" i="1"/>
  <c r="G367" i="1"/>
  <c r="G366" i="1"/>
  <c r="G358" i="1"/>
  <c r="G364" i="1"/>
  <c r="G365" i="1"/>
  <c r="G291" i="1"/>
  <c r="G290" i="1"/>
  <c r="G413" i="1"/>
  <c r="F418" i="4"/>
  <c r="G260" i="1"/>
  <c r="E263" i="4"/>
  <c r="D259" i="1" s="1"/>
  <c r="H259" i="1" s="1"/>
  <c r="G248" i="1"/>
  <c r="G206" i="1"/>
  <c r="E196" i="4"/>
  <c r="D192" i="1" s="1"/>
  <c r="H192" i="1" s="1"/>
  <c r="F210" i="4"/>
  <c r="F221" i="9"/>
  <c r="G180" i="1"/>
  <c r="G179" i="1"/>
  <c r="F219" i="9"/>
  <c r="G178" i="1"/>
  <c r="G177" i="1"/>
  <c r="G176" i="1"/>
  <c r="G175" i="1"/>
  <c r="G173" i="1"/>
  <c r="G174" i="1"/>
  <c r="F177" i="4"/>
  <c r="G172" i="1"/>
  <c r="G170" i="1"/>
  <c r="G169" i="1"/>
  <c r="G168" i="1"/>
  <c r="G167" i="1"/>
  <c r="G165" i="1"/>
  <c r="G166" i="1"/>
  <c r="G164" i="1"/>
  <c r="G163" i="1"/>
  <c r="G162" i="1"/>
  <c r="G160" i="1"/>
  <c r="G161" i="1"/>
  <c r="E163" i="4"/>
  <c r="D159" i="1" s="1"/>
  <c r="H159" i="1" s="1"/>
  <c r="G155" i="1"/>
  <c r="E152" i="4"/>
  <c r="F159" i="4"/>
  <c r="G129" i="1"/>
  <c r="G130" i="1"/>
  <c r="G102" i="1"/>
  <c r="G108" i="1"/>
  <c r="G113" i="1"/>
  <c r="F112" i="4"/>
  <c r="F217" i="9"/>
  <c r="B217" i="9" s="1"/>
  <c r="G79" i="1"/>
  <c r="G81" i="1"/>
  <c r="F83" i="4"/>
  <c r="G493" i="1"/>
  <c r="H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H586" i="1"/>
  <c r="G589" i="1"/>
  <c r="G591" i="1"/>
  <c r="G593" i="1"/>
  <c r="G595" i="1"/>
  <c r="G597" i="1"/>
  <c r="G599" i="1"/>
  <c r="G601" i="1"/>
  <c r="G603" i="1"/>
  <c r="G605" i="1"/>
  <c r="G607" i="1"/>
  <c r="G609" i="1"/>
  <c r="G611" i="1"/>
  <c r="G613" i="1"/>
  <c r="G615" i="1"/>
  <c r="G617"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3" i="1"/>
  <c r="H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H1439" i="1"/>
  <c r="I1439" i="1" s="1"/>
  <c r="H1440" i="1"/>
  <c r="I1440" i="1" s="1"/>
  <c r="H1441" i="1"/>
  <c r="I1441" i="1" s="1"/>
  <c r="H1442" i="1"/>
  <c r="I1442" i="1" s="1"/>
  <c r="H1443" i="1"/>
  <c r="I1443" i="1" s="1"/>
  <c r="H1444" i="1"/>
  <c r="I1444" i="1" s="1"/>
  <c r="G1446" i="1"/>
  <c r="G1447" i="1"/>
  <c r="G1448" i="1"/>
  <c r="G1449" i="1"/>
  <c r="G1450" i="1"/>
  <c r="G1451" i="1"/>
  <c r="I1452" i="1"/>
  <c r="H1452" i="1"/>
  <c r="J1462" i="1"/>
  <c r="J1463" i="1"/>
  <c r="J1464" i="1"/>
  <c r="J1465" i="1"/>
  <c r="J1466" i="1"/>
  <c r="J1467" i="1"/>
  <c r="J1468" i="1"/>
  <c r="J1471" i="1"/>
  <c r="J1472" i="1"/>
  <c r="J1473" i="1"/>
  <c r="J1474" i="1"/>
  <c r="G1502" i="1"/>
  <c r="H1502" i="1"/>
  <c r="G1506" i="1"/>
  <c r="H1506" i="1"/>
  <c r="G1510" i="1"/>
  <c r="H1510" i="1"/>
  <c r="G1514" i="1"/>
  <c r="H1514" i="1"/>
  <c r="I24" i="3"/>
  <c r="E141" i="6"/>
  <c r="G318" i="9" s="1"/>
  <c r="E318" i="9" s="1"/>
  <c r="G1299" i="1"/>
  <c r="G1445" i="1"/>
  <c r="H1446" i="1"/>
  <c r="H1447" i="1"/>
  <c r="H1448" i="1"/>
  <c r="H1449" i="1"/>
  <c r="H1450" i="1"/>
  <c r="H1451" i="1"/>
  <c r="J1452"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G1500" i="1"/>
  <c r="H1500" i="1"/>
  <c r="G1504" i="1"/>
  <c r="H1504" i="1"/>
  <c r="G1508" i="1"/>
  <c r="H1508" i="1"/>
  <c r="G1512" i="1"/>
  <c r="H1512" i="1"/>
  <c r="G1516" i="1"/>
  <c r="H1516" i="1"/>
  <c r="H310" i="9"/>
  <c r="E176" i="5"/>
  <c r="H23" i="3"/>
  <c r="F8" i="4"/>
  <c r="F163" i="4"/>
  <c r="F164" i="4"/>
  <c r="F216" i="4"/>
  <c r="F236" i="4"/>
  <c r="F264" i="4"/>
  <c r="D298" i="4"/>
  <c r="F331" i="4"/>
  <c r="D350" i="4"/>
  <c r="F383" i="4"/>
  <c r="E644" i="4"/>
  <c r="D638" i="1" s="1"/>
  <c r="H638" i="1" s="1"/>
  <c r="F516" i="4"/>
  <c r="I20" i="3"/>
  <c r="F70" i="5"/>
  <c r="G290" i="9"/>
  <c r="E290" i="9" s="1"/>
  <c r="B290" i="9" s="1"/>
  <c r="D87" i="5"/>
  <c r="F88" i="5"/>
  <c r="G311" i="9"/>
  <c r="E311" i="9" s="1"/>
  <c r="B311" i="9" s="1"/>
  <c r="F206" i="5"/>
  <c r="F207" i="5"/>
  <c r="F246" i="5"/>
  <c r="D35" i="6"/>
  <c r="F36" i="6"/>
  <c r="F90" i="6"/>
  <c r="F115" i="6"/>
  <c r="F130" i="6"/>
  <c r="H1480" i="1"/>
  <c r="D6" i="4"/>
  <c r="E50" i="4"/>
  <c r="D46" i="1" s="1"/>
  <c r="H46" i="1" s="1"/>
  <c r="E82" i="4"/>
  <c r="D78" i="1" s="1"/>
  <c r="H78" i="1" s="1"/>
  <c r="F125" i="4"/>
  <c r="F133" i="4"/>
  <c r="F134" i="4"/>
  <c r="F140" i="4"/>
  <c r="H21" i="9"/>
  <c r="D151" i="4"/>
  <c r="F153" i="4"/>
  <c r="F169" i="4"/>
  <c r="F299" i="4"/>
  <c r="E299" i="4"/>
  <c r="F312" i="4"/>
  <c r="F345" i="4"/>
  <c r="F351" i="4"/>
  <c r="E351" i="4"/>
  <c r="F397" i="4"/>
  <c r="F402" i="4"/>
  <c r="F643" i="4"/>
  <c r="F417" i="4"/>
  <c r="D421" i="4"/>
  <c r="F422" i="4"/>
  <c r="D459" i="4"/>
  <c r="F460" i="4"/>
  <c r="E484" i="4"/>
  <c r="D478" i="1" s="1"/>
  <c r="H478" i="1" s="1"/>
  <c r="D529" i="4"/>
  <c r="F530" i="4"/>
  <c r="D567" i="4"/>
  <c r="F568" i="4"/>
  <c r="D593" i="4"/>
  <c r="F594" i="4"/>
  <c r="D625" i="4"/>
  <c r="F626" i="4"/>
  <c r="F7" i="5"/>
  <c r="F8" i="5"/>
  <c r="F13" i="5"/>
  <c r="D68" i="5"/>
  <c r="H291" i="9"/>
  <c r="E291" i="9" s="1"/>
  <c r="B291" i="9" s="1"/>
  <c r="E146" i="5"/>
  <c r="G308" i="9"/>
  <c r="E308" i="9" s="1"/>
  <c r="B308" i="9" s="1"/>
  <c r="D176" i="5"/>
  <c r="G310" i="9"/>
  <c r="E310" i="9" s="1"/>
  <c r="B310" i="9" s="1"/>
  <c r="F190" i="5"/>
  <c r="F191" i="5"/>
  <c r="F238" i="5"/>
  <c r="F239" i="5"/>
  <c r="F259" i="5"/>
  <c r="D141" i="6"/>
  <c r="F5" i="6"/>
  <c r="F6" i="6"/>
  <c r="F416" i="4"/>
  <c r="E143" i="9"/>
  <c r="B143" i="9" s="1"/>
  <c r="F603" i="4"/>
  <c r="F149" i="5"/>
  <c r="B316" i="9"/>
  <c r="E315" i="9"/>
  <c r="I10" i="3" s="1"/>
  <c r="G281" i="9"/>
  <c r="E281" i="9" s="1"/>
  <c r="B281"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5" i="9"/>
  <c r="B219" i="9"/>
  <c r="B221" i="9"/>
  <c r="B223" i="9"/>
  <c r="B225" i="9"/>
  <c r="B227" i="9"/>
  <c r="B229" i="9"/>
  <c r="B231" i="9"/>
  <c r="B233" i="9"/>
  <c r="B235" i="9"/>
  <c r="B237" i="9"/>
  <c r="B239" i="9"/>
  <c r="B241" i="9"/>
  <c r="B243" i="9"/>
  <c r="B245" i="9"/>
  <c r="D42" i="8"/>
  <c r="B248" i="9"/>
  <c r="B250" i="9"/>
  <c r="B252" i="9"/>
  <c r="B254" i="9"/>
  <c r="B256" i="9"/>
  <c r="B258" i="9"/>
  <c r="B260" i="9"/>
  <c r="B262" i="9"/>
  <c r="B264" i="9"/>
  <c r="B266" i="9"/>
  <c r="B268" i="9"/>
  <c r="B270" i="9"/>
  <c r="C1518" i="1" l="1"/>
  <c r="I35" i="3"/>
  <c r="G1524" i="1"/>
  <c r="H1524" i="1"/>
  <c r="E237" i="5"/>
  <c r="D1215" i="1"/>
  <c r="G1154" i="1"/>
  <c r="G990" i="1"/>
  <c r="G1501" i="1"/>
  <c r="H1483" i="1"/>
  <c r="G1483" i="1"/>
  <c r="B192" i="9"/>
  <c r="G259" i="1"/>
  <c r="F263" i="4"/>
  <c r="E151" i="4"/>
  <c r="F151" i="4" s="1"/>
  <c r="F196" i="4"/>
  <c r="G192" i="1"/>
  <c r="G159" i="1"/>
  <c r="F152" i="4"/>
  <c r="D148" i="1"/>
  <c r="G21" i="9"/>
  <c r="E21" i="9" s="1"/>
  <c r="B21" i="9" s="1"/>
  <c r="K1451" i="9"/>
  <c r="G314" i="9"/>
  <c r="E314" i="9" s="1"/>
  <c r="B314" i="9" s="1"/>
  <c r="I34" i="3"/>
  <c r="C1517" i="1"/>
  <c r="G313" i="9"/>
  <c r="E313" i="9" s="1"/>
  <c r="H19" i="9"/>
  <c r="E19" i="9" s="1"/>
  <c r="B19" i="9" s="1"/>
  <c r="F141" i="6"/>
  <c r="H28" i="3"/>
  <c r="C1435" i="1"/>
  <c r="F176" i="5"/>
  <c r="D175" i="5"/>
  <c r="H22" i="3"/>
  <c r="C1153" i="1"/>
  <c r="F146" i="5"/>
  <c r="D1124" i="1"/>
  <c r="E68" i="5"/>
  <c r="F625" i="4"/>
  <c r="C619" i="1"/>
  <c r="F593" i="4"/>
  <c r="C587" i="1"/>
  <c r="F567" i="4"/>
  <c r="C561" i="1"/>
  <c r="F529" i="4"/>
  <c r="D528" i="4"/>
  <c r="C523" i="1"/>
  <c r="E350" i="4"/>
  <c r="D346" i="1"/>
  <c r="E298" i="4"/>
  <c r="D294" i="1"/>
  <c r="D289" i="4"/>
  <c r="H17" i="3"/>
  <c r="C147" i="1"/>
  <c r="E420" i="4"/>
  <c r="E6" i="4"/>
  <c r="F6" i="4" s="1"/>
  <c r="I28" i="3"/>
  <c r="D1435" i="1"/>
  <c r="D147" i="1"/>
  <c r="I1451" i="1"/>
  <c r="I1449" i="1"/>
  <c r="I1447" i="1"/>
  <c r="E166" i="9"/>
  <c r="B166" i="9" s="1"/>
  <c r="F213" i="9"/>
  <c r="B213" i="9" s="1"/>
  <c r="B318" i="9"/>
  <c r="E317" i="9"/>
  <c r="H21" i="3"/>
  <c r="F68" i="5"/>
  <c r="D6" i="5"/>
  <c r="C1046" i="1"/>
  <c r="F459" i="4"/>
  <c r="C453" i="1"/>
  <c r="F421" i="4"/>
  <c r="D420" i="4"/>
  <c r="C415" i="1"/>
  <c r="D412" i="4"/>
  <c r="D290" i="4"/>
  <c r="H16" i="3"/>
  <c r="C2" i="1"/>
  <c r="F35" i="6"/>
  <c r="H25" i="3"/>
  <c r="C1329" i="1"/>
  <c r="F87" i="5"/>
  <c r="C1065" i="1"/>
  <c r="D408" i="4"/>
  <c r="F350" i="4"/>
  <c r="C345" i="1"/>
  <c r="F298" i="4"/>
  <c r="D407" i="4"/>
  <c r="C293" i="1"/>
  <c r="I22" i="3"/>
  <c r="D1153" i="1"/>
  <c r="F50" i="4"/>
  <c r="F82" i="4"/>
  <c r="I1450" i="1"/>
  <c r="I1448" i="1"/>
  <c r="I1446" i="1"/>
  <c r="G638" i="1"/>
  <c r="G478" i="1"/>
  <c r="G46" i="1"/>
  <c r="G78" i="1"/>
  <c r="G1518" i="1" l="1"/>
  <c r="H1518" i="1"/>
  <c r="I23" i="3"/>
  <c r="D1214" i="1"/>
  <c r="F237" i="5"/>
  <c r="E175" i="5"/>
  <c r="D1152" i="1" s="1"/>
  <c r="H1215" i="1"/>
  <c r="G1215" i="1"/>
  <c r="I17" i="3"/>
  <c r="E289" i="4"/>
  <c r="E291" i="4" s="1"/>
  <c r="D287" i="1" s="1"/>
  <c r="H148" i="1"/>
  <c r="G148" i="1"/>
  <c r="F407" i="4"/>
  <c r="C402" i="1"/>
  <c r="C403" i="1"/>
  <c r="D639" i="4"/>
  <c r="C407" i="1"/>
  <c r="H415" i="1"/>
  <c r="G415" i="1"/>
  <c r="G278" i="9"/>
  <c r="C984" i="1"/>
  <c r="E635" i="4"/>
  <c r="D629" i="1" s="1"/>
  <c r="D414" i="1"/>
  <c r="E636" i="4"/>
  <c r="D630" i="1" s="1"/>
  <c r="D291" i="4"/>
  <c r="F289" i="4"/>
  <c r="D413" i="4"/>
  <c r="C285" i="1"/>
  <c r="E407" i="4"/>
  <c r="D402" i="1" s="1"/>
  <c r="D293" i="1"/>
  <c r="E408" i="4"/>
  <c r="D403" i="1" s="1"/>
  <c r="D345" i="1"/>
  <c r="H345" i="1" s="1"/>
  <c r="F528" i="4"/>
  <c r="D636" i="4"/>
  <c r="C522" i="1"/>
  <c r="G561" i="1"/>
  <c r="H561" i="1"/>
  <c r="G587" i="1"/>
  <c r="H587" i="1"/>
  <c r="G619" i="1"/>
  <c r="H619" i="1"/>
  <c r="I21" i="3"/>
  <c r="D1046" i="1"/>
  <c r="G1046" i="1" s="1"/>
  <c r="E6" i="5"/>
  <c r="H1517" i="1"/>
  <c r="G1517" i="1"/>
  <c r="H11" i="3"/>
  <c r="H293" i="1"/>
  <c r="G293" i="1"/>
  <c r="G1065" i="1"/>
  <c r="H1065" i="1"/>
  <c r="G1329" i="1"/>
  <c r="H1329" i="1"/>
  <c r="H9" i="3"/>
  <c r="F290" i="4"/>
  <c r="C286" i="1"/>
  <c r="D635" i="4"/>
  <c r="F420" i="4"/>
  <c r="C414" i="1"/>
  <c r="H453" i="1"/>
  <c r="G453" i="1"/>
  <c r="E413" i="4"/>
  <c r="I16" i="3"/>
  <c r="E412" i="4"/>
  <c r="F412" i="4" s="1"/>
  <c r="D2" i="1"/>
  <c r="H147" i="1"/>
  <c r="G147" i="1"/>
  <c r="H294" i="1"/>
  <c r="G294" i="1"/>
  <c r="H346" i="1"/>
  <c r="G346" i="1"/>
  <c r="G523" i="1"/>
  <c r="H523" i="1"/>
  <c r="H1124" i="1"/>
  <c r="G1124" i="1"/>
  <c r="G1153" i="1"/>
  <c r="H1153" i="1"/>
  <c r="F175" i="5"/>
  <c r="C1152" i="1"/>
  <c r="G1435" i="1"/>
  <c r="H1435" i="1"/>
  <c r="B313" i="9"/>
  <c r="E312" i="9"/>
  <c r="H1214" i="1" l="1"/>
  <c r="G1214" i="1"/>
  <c r="H1046" i="1"/>
  <c r="D285" i="1"/>
  <c r="H285" i="1" s="1"/>
  <c r="E290" i="4"/>
  <c r="D286" i="1" s="1"/>
  <c r="G286" i="1" s="1"/>
  <c r="G1152" i="1"/>
  <c r="H1152" i="1"/>
  <c r="E640" i="4"/>
  <c r="E415" i="4"/>
  <c r="D410" i="1" s="1"/>
  <c r="D408" i="1"/>
  <c r="N3" i="9"/>
  <c r="I11" i="3"/>
  <c r="H278" i="9"/>
  <c r="D984" i="1"/>
  <c r="H8" i="3" s="1"/>
  <c r="F636" i="4"/>
  <c r="C630" i="1"/>
  <c r="G285" i="1"/>
  <c r="F6" i="5"/>
  <c r="G285" i="9"/>
  <c r="E285" i="9" s="1"/>
  <c r="B285" i="9" s="1"/>
  <c r="C633" i="1"/>
  <c r="G2" i="1"/>
  <c r="H403" i="1"/>
  <c r="G403" i="1"/>
  <c r="G345" i="1"/>
  <c r="H402" i="1"/>
  <c r="G402" i="1"/>
  <c r="E639" i="4"/>
  <c r="E414" i="4"/>
  <c r="D409" i="1" s="1"/>
  <c r="D407" i="1"/>
  <c r="H407" i="1" s="1"/>
  <c r="H414" i="1"/>
  <c r="G414" i="1"/>
  <c r="F635" i="4"/>
  <c r="C629" i="1"/>
  <c r="K3" i="9"/>
  <c r="I9" i="3"/>
  <c r="G522" i="1"/>
  <c r="H522" i="1"/>
  <c r="D640" i="4"/>
  <c r="D415" i="4"/>
  <c r="F413" i="4"/>
  <c r="C408" i="1"/>
  <c r="F291" i="4"/>
  <c r="C287" i="1"/>
  <c r="G984" i="1"/>
  <c r="E278" i="9"/>
  <c r="D414" i="4"/>
  <c r="H2" i="1"/>
  <c r="F408" i="4"/>
  <c r="H286" i="1" l="1"/>
  <c r="G407" i="1"/>
  <c r="M3" i="9"/>
  <c r="E277" i="9"/>
  <c r="I8" i="3" s="1"/>
  <c r="B278" i="9"/>
  <c r="H408" i="1"/>
  <c r="G408" i="1"/>
  <c r="G630" i="1"/>
  <c r="H630" i="1"/>
  <c r="F414" i="4"/>
  <c r="C409" i="1"/>
  <c r="H984" i="1"/>
  <c r="D642" i="4"/>
  <c r="F640" i="4"/>
  <c r="C634" i="1"/>
  <c r="D641" i="4"/>
  <c r="E642" i="4"/>
  <c r="D634" i="1"/>
  <c r="H287" i="1"/>
  <c r="G287" i="1"/>
  <c r="F415" i="4"/>
  <c r="C410" i="1"/>
  <c r="G629" i="1"/>
  <c r="H629" i="1"/>
  <c r="E641" i="4"/>
  <c r="D633" i="1"/>
  <c r="G633" i="1" s="1"/>
  <c r="F639" i="4"/>
  <c r="E645" i="4" l="1"/>
  <c r="D635" i="1"/>
  <c r="E646" i="4"/>
  <c r="D636" i="1"/>
  <c r="H633" i="1"/>
  <c r="G634" i="1"/>
  <c r="H634" i="1"/>
  <c r="F642" i="4"/>
  <c r="D646" i="4"/>
  <c r="C636" i="1"/>
  <c r="H409" i="1"/>
  <c r="G409" i="1"/>
  <c r="H410" i="1"/>
  <c r="G410" i="1"/>
  <c r="D645" i="4"/>
  <c r="F641" i="4"/>
  <c r="C635" i="1"/>
  <c r="G636" i="1" l="1"/>
  <c r="H636" i="1"/>
  <c r="G635" i="1"/>
  <c r="H635" i="1"/>
  <c r="F645" i="4"/>
  <c r="H18" i="3"/>
  <c r="C639" i="1"/>
  <c r="G276" i="9"/>
  <c r="E276" i="9" s="1"/>
  <c r="B276" i="9" s="1"/>
  <c r="F646" i="4"/>
  <c r="H19" i="3"/>
  <c r="C640" i="1"/>
  <c r="I19" i="3"/>
  <c r="D640" i="1"/>
  <c r="I18" i="3"/>
  <c r="D639" i="1"/>
  <c r="H7" i="3" s="1"/>
  <c r="G640" i="1" l="1"/>
  <c r="H640" i="1"/>
  <c r="G639" i="1"/>
  <c r="H639" i="1"/>
  <c r="J3" i="9"/>
  <c r="H274" i="9" l="1"/>
  <c r="M272" i="9"/>
  <c r="L272" i="9"/>
  <c r="G274" i="9"/>
  <c r="H18" i="9"/>
  <c r="G18" i="9"/>
  <c r="J5" i="9"/>
  <c r="K6" i="9"/>
  <c r="I8" i="9"/>
  <c r="J9" i="9"/>
  <c r="I12" i="9"/>
  <c r="M15" i="9"/>
  <c r="I17" i="9"/>
  <c r="K5" i="9"/>
  <c r="I7" i="9"/>
  <c r="J8" i="9"/>
  <c r="I11" i="9"/>
  <c r="K13" i="9"/>
  <c r="J17" i="9"/>
  <c r="I6" i="9"/>
  <c r="J7" i="9"/>
  <c r="K8" i="9"/>
  <c r="J11" i="9"/>
  <c r="K12" i="9"/>
  <c r="H15" i="9"/>
  <c r="G16" i="9"/>
  <c r="G17" i="9"/>
  <c r="I5" i="9"/>
  <c r="J6" i="9"/>
  <c r="K7" i="9"/>
  <c r="I9" i="9"/>
  <c r="J10" i="9"/>
  <c r="K11" i="9"/>
  <c r="I13" i="9"/>
  <c r="G15" i="9"/>
  <c r="E15" i="9" s="1"/>
  <c r="H16" i="9"/>
  <c r="H17" i="9"/>
  <c r="K10" i="9"/>
  <c r="J13" i="9"/>
  <c r="L16" i="9"/>
  <c r="K9" i="9"/>
  <c r="J12" i="9"/>
  <c r="L15" i="9"/>
  <c r="M16" i="9"/>
  <c r="F15" i="9" l="1"/>
  <c r="F272" i="9"/>
  <c r="F20" i="9" s="1"/>
  <c r="E5" i="9"/>
  <c r="E274" i="9"/>
  <c r="B274" i="9" s="1"/>
  <c r="B15" i="9"/>
  <c r="E9" i="9"/>
  <c r="B9" i="9" s="1"/>
  <c r="E17" i="9"/>
  <c r="B17" i="9" s="1"/>
  <c r="F16" i="9"/>
  <c r="E13" i="9"/>
  <c r="B13" i="9" s="1"/>
  <c r="E10" i="9"/>
  <c r="B10" i="9" s="1"/>
  <c r="B5" i="9"/>
  <c r="E16" i="9"/>
  <c r="E6" i="9"/>
  <c r="B6" i="9" s="1"/>
  <c r="E18" i="9"/>
  <c r="B18" i="9" s="1"/>
  <c r="E11" i="9"/>
  <c r="B11" i="9" s="1"/>
  <c r="E7" i="9"/>
  <c r="B7" i="9" s="1"/>
  <c r="E12" i="9"/>
  <c r="B12" i="9" s="1"/>
  <c r="E8" i="9"/>
  <c r="B8" i="9" s="1"/>
  <c r="B272" i="9" l="1"/>
  <c r="E20" i="9"/>
  <c r="I7" i="3" s="1"/>
  <c r="F14" i="9"/>
  <c r="F3" i="9" s="1"/>
  <c r="E4" i="9"/>
  <c r="B16" i="9"/>
  <c r="E14"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<sst xmlns="http://schemas.openxmlformats.org/spreadsheetml/2006/main" count="4375" uniqueCount="3427">
  <si>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</si>
  <si>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</si>
  <si>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</si>
  <si>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</si>
  <si>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</si>
  <si>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</si>
  <si>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</si>
  <si>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</si>
  <si>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</si>
  <si>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</si>
  <si>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</si>
  <si>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</si>
  <si>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</si>
  <si>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</si>
  <si>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</si>
  <si>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</si>
  <si>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</si>
  <si>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</si>
  <si>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</si>
  <si>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</si>
  <si>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</si>
  <si>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</si>
  <si>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</si>
  <si>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</si>
  <si>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</si>
  <si>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</si>
  <si>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</si>
  <si>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</si>
  <si>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</si>
  <si>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</si>
  <si>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</si>
  <si>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VIKTORA CARA EMINA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</si>
  <si>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</si>
  <si>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</si>
  <si>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</si>
  <si>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</si>
  <si>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</si>
  <si>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</si>
  <si>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</si>
  <si>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</si>
  <si>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</si>
  <si>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</si>
  <si>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</si>
  <si>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</si>
  <si>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</si>
  <si>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</si>
  <si>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</si>
  <si>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</si>
  <si>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</si>
  <si>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10758 - OSNOVNA ŠKOLA VIKTORA CARA EMINA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</si>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</sst>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1685719.32</v>
      </c>
      <c r="D2" s="6">
        <f>'PR-RAS'!E6</f>
        <v>2039194.5699999998</v>
      </c>
      <c r="E2" s="6">
        <v>0</v>
      </c>
      <c r="F2" s="6">
        <v>0</v>
      </c>
      <c r="G2" s="7">
        <f t="shared" ref="G2:G264" si="0">(B2/1000)*(C2*1+D2*2)</f>
        <v>5764.1084600000004</v>
      </c>
      <c r="H2" s="7">
        <f t="shared" ref="H2:H264" si="1">ABS(C2-ROUND(C2,0))+ABS(D2-ROUND(D2,0))</f>
        <v>0.75000000023283064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1464736.8800000001</v>
      </c>
      <c r="D46" s="1">
        <f>'PR-RAS'!E50</f>
        <v>1802378.6199999999</v>
      </c>
      <c r="E46" s="1">
        <v>0</v>
      </c>
      <c r="F46" s="1">
        <v>0</v>
      </c>
      <c r="G46" s="2">
        <f t="shared" si="0"/>
        <v>228127.23540000001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1464736.8800000001</v>
      </c>
      <c r="D64" s="1">
        <f>'PR-RAS'!E68</f>
        <v>1802378.6199999999</v>
      </c>
      <c r="E64" s="1">
        <v>0</v>
      </c>
      <c r="F64" s="1">
        <v>0</v>
      </c>
      <c r="G64" s="2">
        <f t="shared" si="0"/>
        <v>319378.12956000003</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1457953.3</v>
      </c>
      <c r="D65" s="1">
        <f>'PR-RAS'!E69</f>
        <v>1789702.39</v>
      </c>
      <c r="E65" s="1">
        <v>0</v>
      </c>
      <c r="F65" s="1">
        <v>0</v>
      </c>
      <c r="G65" s="2">
        <f t="shared" si="0"/>
        <v>322390.91712</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6783.58</v>
      </c>
      <c r="D66" s="1">
        <f>'PR-RAS'!E70</f>
        <v>12676.23</v>
      </c>
      <c r="E66" s="1">
        <v>0</v>
      </c>
      <c r="F66" s="1">
        <v>0</v>
      </c>
      <c r="G66" s="2">
        <f t="shared" si="0"/>
        <v>2088.8425999999999</v>
      </c>
      <c r="H66" s="2">
        <f t="shared" si="1"/>
        <v>0.6499999999996362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48.32</v>
      </c>
      <c r="D78" s="1">
        <f>'PR-RAS'!E82</f>
        <v>8.94</v>
      </c>
      <c r="E78" s="1">
        <v>0</v>
      </c>
      <c r="F78" s="1">
        <v>0</v>
      </c>
      <c r="G78" s="2">
        <f t="shared" si="0"/>
        <v>5.0974000000000004</v>
      </c>
      <c r="H78" s="2">
        <f t="shared" si="1"/>
        <v>0.38000000000000078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48.32</v>
      </c>
      <c r="D79" s="1">
        <f>'PR-RAS'!E83</f>
        <v>8.94</v>
      </c>
      <c r="E79" s="1">
        <v>0</v>
      </c>
      <c r="F79" s="1">
        <v>0</v>
      </c>
      <c r="G79" s="2">
        <f t="shared" si="0"/>
        <v>5.1636000000000006</v>
      </c>
      <c r="H79" s="2">
        <f t="shared" si="1"/>
        <v>0.38000000000000078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48.32</v>
      </c>
      <c r="D81" s="1">
        <f>'PR-RAS'!E85</f>
        <v>8.94</v>
      </c>
      <c r="E81" s="1">
        <v>0</v>
      </c>
      <c r="F81" s="1">
        <v>0</v>
      </c>
      <c r="G81" s="2">
        <f t="shared" si="0"/>
        <v>5.2960000000000003</v>
      </c>
      <c r="H81" s="2">
        <f t="shared" si="1"/>
        <v>0.38000000000000078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84467</v>
      </c>
      <c r="D102" s="1">
        <f>'PR-RAS'!E106</f>
        <v>92745.919999999998</v>
      </c>
      <c r="E102" s="1">
        <v>0</v>
      </c>
      <c r="F102" s="1">
        <v>0</v>
      </c>
      <c r="G102" s="2">
        <f t="shared" si="0"/>
        <v>27265.842839999998</v>
      </c>
      <c r="H102" s="2">
        <f t="shared" si="1"/>
        <v>8.000000000174623E-2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84467</v>
      </c>
      <c r="D108" s="1">
        <f>'PR-RAS'!E112</f>
        <v>92745.919999999998</v>
      </c>
      <c r="E108" s="1">
        <v>0</v>
      </c>
      <c r="F108" s="1">
        <v>0</v>
      </c>
      <c r="G108" s="2">
        <f t="shared" si="0"/>
        <v>28885.595879999997</v>
      </c>
      <c r="H108" s="2">
        <f t="shared" si="1"/>
        <v>8.000000000174623E-2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84467</v>
      </c>
      <c r="D113" s="1">
        <f>'PR-RAS'!E117</f>
        <v>92745.919999999998</v>
      </c>
      <c r="E113" s="1">
        <v>0</v>
      </c>
      <c r="F113" s="1">
        <v>0</v>
      </c>
      <c r="G113" s="2">
        <f t="shared" si="0"/>
        <v>30235.390079999997</v>
      </c>
      <c r="H113" s="2">
        <f t="shared" si="1"/>
        <v>8.000000000174623E-2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10700.220000000001</v>
      </c>
      <c r="D120" s="1">
        <f>'PR-RAS'!E124</f>
        <v>21223.59</v>
      </c>
      <c r="E120" s="1">
        <v>0</v>
      </c>
      <c r="F120" s="1">
        <v>0</v>
      </c>
      <c r="G120" s="2">
        <f t="shared" si="0"/>
        <v>6324.5406000000003</v>
      </c>
      <c r="H120" s="2">
        <f t="shared" si="1"/>
        <v>0.63000000000101863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9920.8700000000008</v>
      </c>
      <c r="D121" s="1">
        <f>'PR-RAS'!E125</f>
        <v>12193.05</v>
      </c>
      <c r="E121" s="1">
        <v>0</v>
      </c>
      <c r="F121" s="1">
        <v>0</v>
      </c>
      <c r="G121" s="2">
        <f t="shared" si="0"/>
        <v>4116.8364000000001</v>
      </c>
      <c r="H121" s="2">
        <f t="shared" si="1"/>
        <v>0.17999999999847205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9920.8700000000008</v>
      </c>
      <c r="D123" s="1">
        <f>'PR-RAS'!E127</f>
        <v>12193.05</v>
      </c>
      <c r="E123" s="1">
        <v>0</v>
      </c>
      <c r="F123" s="1">
        <v>0</v>
      </c>
      <c r="G123" s="2">
        <f t="shared" si="0"/>
        <v>4185.4503400000003</v>
      </c>
      <c r="H123" s="2">
        <f t="shared" si="1"/>
        <v>0.17999999999847205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779.35</v>
      </c>
      <c r="D124" s="1">
        <f>'PR-RAS'!E128</f>
        <v>9030.5400000000009</v>
      </c>
      <c r="E124" s="1">
        <v>0</v>
      </c>
      <c r="F124" s="1">
        <v>0</v>
      </c>
      <c r="G124" s="2">
        <f t="shared" si="0"/>
        <v>2317.3728900000001</v>
      </c>
      <c r="H124" s="2">
        <f t="shared" si="1"/>
        <v>0.80999999999914962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779.35</v>
      </c>
      <c r="D125" s="1">
        <f>'PR-RAS'!E129</f>
        <v>8130.54</v>
      </c>
      <c r="E125" s="1">
        <v>0</v>
      </c>
      <c r="F125" s="1">
        <v>0</v>
      </c>
      <c r="G125" s="2">
        <f t="shared" si="0"/>
        <v>2113.01332</v>
      </c>
      <c r="H125" s="2">
        <f t="shared" si="1"/>
        <v>0.81000000000005912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900</v>
      </c>
      <c r="E126" s="1">
        <v>0</v>
      </c>
      <c r="F126" s="1">
        <v>0</v>
      </c>
      <c r="G126" s="2">
        <f t="shared" si="0"/>
        <v>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125766.9</v>
      </c>
      <c r="D129" s="1">
        <f>'PR-RAS'!E133</f>
        <v>122837.5</v>
      </c>
      <c r="E129" s="1">
        <v>0</v>
      </c>
      <c r="F129" s="1">
        <v>0</v>
      </c>
      <c r="G129" s="2">
        <f t="shared" si="0"/>
        <v>47544.563200000004</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125766.9</v>
      </c>
      <c r="D130" s="1">
        <f>'PR-RAS'!E134</f>
        <v>122837.5</v>
      </c>
      <c r="E130" s="1">
        <v>0</v>
      </c>
      <c r="F130" s="1">
        <v>0</v>
      </c>
      <c r="G130" s="2">
        <f t="shared" si="0"/>
        <v>47916.005100000002</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125766.9</v>
      </c>
      <c r="D131" s="1">
        <f>'PR-RAS'!E135</f>
        <v>122837.5</v>
      </c>
      <c r="E131" s="1">
        <v>0</v>
      </c>
      <c r="F131" s="1">
        <v>0</v>
      </c>
      <c r="G131" s="2">
        <f t="shared" si="0"/>
        <v>48287.447000000007</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1689033.7099999997</v>
      </c>
      <c r="D147" s="1">
        <f>'PR-RAS'!E151</f>
        <v>2005115.93</v>
      </c>
      <c r="E147" s="1">
        <v>0</v>
      </c>
      <c r="F147" s="1">
        <v>0</v>
      </c>
      <c r="G147" s="2">
        <f t="shared" si="0"/>
        <v>832092.77321999986</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1340393.01</v>
      </c>
      <c r="D148" s="1">
        <f>'PR-RAS'!E152</f>
        <v>1655851.4300000002</v>
      </c>
      <c r="E148" s="1">
        <v>0</v>
      </c>
      <c r="F148" s="1">
        <v>0</v>
      </c>
      <c r="G148" s="2">
        <f t="shared" si="0"/>
        <v>683858.09288999997</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1100920.83</v>
      </c>
      <c r="D149" s="1">
        <f>'PR-RAS'!E153</f>
        <v>1368123.9800000002</v>
      </c>
      <c r="E149" s="1">
        <v>0</v>
      </c>
      <c r="F149" s="1">
        <v>0</v>
      </c>
      <c r="G149" s="2">
        <f t="shared" si="0"/>
        <v>567900.98092</v>
      </c>
      <c r="H149" s="2">
        <f t="shared" si="1"/>
        <v>0.18999999971129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1073858.5900000001</v>
      </c>
      <c r="D150" s="1">
        <f>'PR-RAS'!E154</f>
        <v>1324566.8700000001</v>
      </c>
      <c r="E150" s="1">
        <v>0</v>
      </c>
      <c r="F150" s="1">
        <v>0</v>
      </c>
      <c r="G150" s="2">
        <f t="shared" si="0"/>
        <v>554725.85716999997</v>
      </c>
      <c r="H150" s="2">
        <f t="shared" si="1"/>
        <v>0.53999999980442226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20677.66</v>
      </c>
      <c r="D152" s="1">
        <f>'PR-RAS'!E156</f>
        <v>33798.370000000003</v>
      </c>
      <c r="E152" s="1">
        <v>0</v>
      </c>
      <c r="F152" s="1">
        <v>0</v>
      </c>
      <c r="G152" s="2">
        <f t="shared" si="0"/>
        <v>13329.4344</v>
      </c>
      <c r="H152" s="2">
        <f t="shared" si="1"/>
        <v>0.71000000000276486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6384.58</v>
      </c>
      <c r="D153" s="1">
        <f>'PR-RAS'!E157</f>
        <v>9758.74</v>
      </c>
      <c r="E153" s="1">
        <v>0</v>
      </c>
      <c r="F153" s="1">
        <v>0</v>
      </c>
      <c r="G153" s="2">
        <f t="shared" si="0"/>
        <v>3937.1131199999995</v>
      </c>
      <c r="H153" s="2">
        <f t="shared" si="1"/>
        <v>0.68000000000029104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56995.96</v>
      </c>
      <c r="D154" s="1">
        <f>'PR-RAS'!E158</f>
        <v>64419.79</v>
      </c>
      <c r="E154" s="1">
        <v>0</v>
      </c>
      <c r="F154" s="1">
        <v>0</v>
      </c>
      <c r="G154" s="2">
        <f t="shared" si="0"/>
        <v>28432.837620000002</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182476.22</v>
      </c>
      <c r="D155" s="1">
        <f>'PR-RAS'!E159</f>
        <v>223307.66</v>
      </c>
      <c r="E155" s="1">
        <v>0</v>
      </c>
      <c r="F155" s="1">
        <v>0</v>
      </c>
      <c r="G155" s="2">
        <f t="shared" si="0"/>
        <v>96880.097160000005</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182424.24</v>
      </c>
      <c r="D157" s="1">
        <f>'PR-RAS'!E161</f>
        <v>223307.66</v>
      </c>
      <c r="E157" s="1">
        <v>0</v>
      </c>
      <c r="F157" s="1">
        <v>0</v>
      </c>
      <c r="G157" s="2">
        <f t="shared" si="0"/>
        <v>98130.171360000008</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51.98</v>
      </c>
      <c r="D158" s="1">
        <f>'PR-RAS'!E162</f>
        <v>0</v>
      </c>
      <c r="E158" s="1">
        <v>0</v>
      </c>
      <c r="F158" s="1">
        <v>0</v>
      </c>
      <c r="G158" s="2">
        <f t="shared" si="0"/>
        <v>8.1608599999999996</v>
      </c>
      <c r="H158" s="2">
        <f t="shared" si="1"/>
        <v>2.0000000000003126E-2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325916.45999999996</v>
      </c>
      <c r="D159" s="1">
        <f>'PR-RAS'!E163</f>
        <v>333183.48000000004</v>
      </c>
      <c r="E159" s="1">
        <v>0</v>
      </c>
      <c r="F159" s="1">
        <v>0</v>
      </c>
      <c r="G159" s="2">
        <f t="shared" si="0"/>
        <v>156780.78036</v>
      </c>
      <c r="H159" s="2">
        <f t="shared" si="1"/>
        <v>0.94000000000232831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59814.130000000005</v>
      </c>
      <c r="D160" s="1">
        <f>'PR-RAS'!E164</f>
        <v>63369.35</v>
      </c>
      <c r="E160" s="1">
        <v>0</v>
      </c>
      <c r="F160" s="1">
        <v>0</v>
      </c>
      <c r="G160" s="2">
        <f t="shared" si="0"/>
        <v>29661.899970000002</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7662.78</v>
      </c>
      <c r="D161" s="1">
        <f>'PR-RAS'!E165</f>
        <v>7895.22</v>
      </c>
      <c r="E161" s="1">
        <v>0</v>
      </c>
      <c r="F161" s="1">
        <v>0</v>
      </c>
      <c r="G161" s="2">
        <f t="shared" si="0"/>
        <v>3752.5152000000003</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49053.87</v>
      </c>
      <c r="D162" s="1">
        <f>'PR-RAS'!E166</f>
        <v>53163.63</v>
      </c>
      <c r="E162" s="1">
        <v>0</v>
      </c>
      <c r="F162" s="1">
        <v>0</v>
      </c>
      <c r="G162" s="2">
        <f t="shared" si="0"/>
        <v>25016.361930000003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1037.08</v>
      </c>
      <c r="D163" s="1">
        <f>'PR-RAS'!E167</f>
        <v>1075</v>
      </c>
      <c r="E163" s="1">
        <v>0</v>
      </c>
      <c r="F163" s="1">
        <v>0</v>
      </c>
      <c r="G163" s="2">
        <f t="shared" si="0"/>
        <v>516.30696</v>
      </c>
      <c r="H163" s="2">
        <f t="shared" si="1"/>
        <v>7.999999999992724E-2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2060.4</v>
      </c>
      <c r="D164" s="1">
        <f>'PR-RAS'!E168</f>
        <v>1235.5</v>
      </c>
      <c r="E164" s="1">
        <v>0</v>
      </c>
      <c r="F164" s="1">
        <v>0</v>
      </c>
      <c r="G164" s="2">
        <f t="shared" si="0"/>
        <v>738.6182</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189487.79</v>
      </c>
      <c r="D165" s="1">
        <f>'PR-RAS'!E169</f>
        <v>185194.7</v>
      </c>
      <c r="E165" s="1">
        <v>0</v>
      </c>
      <c r="F165" s="1">
        <v>0</v>
      </c>
      <c r="G165" s="2">
        <f t="shared" si="0"/>
        <v>91819.859160000007</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18585.330000000002</v>
      </c>
      <c r="D166" s="1">
        <f>'PR-RAS'!E170</f>
        <v>18940.91</v>
      </c>
      <c r="E166" s="1">
        <v>0</v>
      </c>
      <c r="F166" s="1">
        <v>0</v>
      </c>
      <c r="G166" s="2">
        <f t="shared" si="0"/>
        <v>9317.0797500000008</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120753.49</v>
      </c>
      <c r="D167" s="1">
        <f>'PR-RAS'!E171</f>
        <v>127891.03</v>
      </c>
      <c r="E167" s="1">
        <v>0</v>
      </c>
      <c r="F167" s="1">
        <v>0</v>
      </c>
      <c r="G167" s="2">
        <f t="shared" si="0"/>
        <v>62504.901299999998</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40458.58</v>
      </c>
      <c r="D168" s="1">
        <f>'PR-RAS'!E172</f>
        <v>33117.39</v>
      </c>
      <c r="E168" s="1">
        <v>0</v>
      </c>
      <c r="F168" s="1">
        <v>0</v>
      </c>
      <c r="G168" s="2">
        <f t="shared" si="0"/>
        <v>17817.791120000002</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5121.3599999999997</v>
      </c>
      <c r="D169" s="1">
        <f>'PR-RAS'!E173</f>
        <v>1837</v>
      </c>
      <c r="E169" s="1">
        <v>0</v>
      </c>
      <c r="F169" s="1">
        <v>0</v>
      </c>
      <c r="G169" s="2">
        <f t="shared" si="0"/>
        <v>1477.6204800000003</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4086.74</v>
      </c>
      <c r="D170" s="1">
        <f>'PR-RAS'!E174</f>
        <v>2167.7199999999998</v>
      </c>
      <c r="E170" s="1">
        <v>0</v>
      </c>
      <c r="F170" s="1">
        <v>0</v>
      </c>
      <c r="G170" s="2">
        <f t="shared" si="0"/>
        <v>1423.34842</v>
      </c>
      <c r="H170" s="2">
        <f t="shared" si="1"/>
        <v>0.54000000000041837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482.29</v>
      </c>
      <c r="D172" s="1">
        <f>'PR-RAS'!E176</f>
        <v>1240.6500000000001</v>
      </c>
      <c r="E172" s="1">
        <v>0</v>
      </c>
      <c r="F172" s="1">
        <v>0</v>
      </c>
      <c r="G172" s="2">
        <f t="shared" si="0"/>
        <v>506.77389000000005</v>
      </c>
      <c r="H172" s="2">
        <f t="shared" si="1"/>
        <v>0.63999999999992951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66353.759999999995</v>
      </c>
      <c r="D173" s="1">
        <f>'PR-RAS'!E177</f>
        <v>66607.37</v>
      </c>
      <c r="E173" s="1">
        <v>0</v>
      </c>
      <c r="F173" s="1">
        <v>0</v>
      </c>
      <c r="G173" s="2">
        <f t="shared" si="0"/>
        <v>34325.781999999999</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12080.88</v>
      </c>
      <c r="D174" s="1">
        <f>'PR-RAS'!E178</f>
        <v>18905.45</v>
      </c>
      <c r="E174" s="1">
        <v>0</v>
      </c>
      <c r="F174" s="1">
        <v>0</v>
      </c>
      <c r="G174" s="2">
        <f t="shared" si="0"/>
        <v>8631.2779399999999</v>
      </c>
      <c r="H174" s="2">
        <f t="shared" si="1"/>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17847.21</v>
      </c>
      <c r="D175" s="1">
        <f>'PR-RAS'!E179</f>
        <v>11303.71</v>
      </c>
      <c r="E175" s="1">
        <v>0</v>
      </c>
      <c r="F175" s="1">
        <v>0</v>
      </c>
      <c r="G175" s="2">
        <f t="shared" si="0"/>
        <v>7039.1056199999994</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908.85</v>
      </c>
      <c r="E176" s="1">
        <v>0</v>
      </c>
      <c r="F176" s="1">
        <v>0</v>
      </c>
      <c r="G176" s="2">
        <f t="shared" si="0"/>
        <v>318.09749999999997</v>
      </c>
      <c r="H176" s="2">
        <f t="shared" si="1"/>
        <v>0.14999999999997726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19192.57</v>
      </c>
      <c r="D177" s="1">
        <f>'PR-RAS'!E181</f>
        <v>17077.669999999998</v>
      </c>
      <c r="E177" s="1">
        <v>0</v>
      </c>
      <c r="F177" s="1">
        <v>0</v>
      </c>
      <c r="G177" s="2">
        <f t="shared" si="0"/>
        <v>9389.2321599999996</v>
      </c>
      <c r="H177" s="2">
        <f t="shared" si="1"/>
        <v>0.76000000000203727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2033.91</v>
      </c>
      <c r="D178" s="1">
        <f>'PR-RAS'!E182</f>
        <v>2327.8000000000002</v>
      </c>
      <c r="E178" s="1">
        <v>0</v>
      </c>
      <c r="F178" s="1">
        <v>0</v>
      </c>
      <c r="G178" s="2">
        <f t="shared" si="0"/>
        <v>1184.0432699999999</v>
      </c>
      <c r="H178" s="2">
        <f t="shared" si="1"/>
        <v>0.28999999999973625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3209.2</v>
      </c>
      <c r="D179" s="1">
        <f>'PR-RAS'!E183</f>
        <v>4310.63</v>
      </c>
      <c r="E179" s="1">
        <v>0</v>
      </c>
      <c r="F179" s="1">
        <v>0</v>
      </c>
      <c r="G179" s="2">
        <f t="shared" si="0"/>
        <v>2105.82188</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8566.98</v>
      </c>
      <c r="D180" s="1">
        <f>'PR-RAS'!E184</f>
        <v>7237.83</v>
      </c>
      <c r="E180" s="1">
        <v>0</v>
      </c>
      <c r="F180" s="1">
        <v>0</v>
      </c>
      <c r="G180" s="2">
        <f t="shared" si="0"/>
        <v>4124.63256</v>
      </c>
      <c r="H180" s="2">
        <f t="shared" si="1"/>
        <v>0.19000000000050932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2407.85</v>
      </c>
      <c r="D181" s="1">
        <f>'PR-RAS'!E185</f>
        <v>2571.4299999999998</v>
      </c>
      <c r="E181" s="1">
        <v>0</v>
      </c>
      <c r="F181" s="1">
        <v>0</v>
      </c>
      <c r="G181" s="2">
        <f t="shared" si="0"/>
        <v>1359.1277999999998</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1015.16</v>
      </c>
      <c r="D182" s="1">
        <f>'PR-RAS'!E186</f>
        <v>1964</v>
      </c>
      <c r="E182" s="1">
        <v>0</v>
      </c>
      <c r="F182" s="1">
        <v>0</v>
      </c>
      <c r="G182" s="2">
        <f t="shared" si="0"/>
        <v>894.71195999999998</v>
      </c>
      <c r="H182" s="2">
        <f t="shared" si="1"/>
        <v>0.15999999999996817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400</v>
      </c>
      <c r="D183" s="1">
        <f>'PR-RAS'!E187</f>
        <v>12460.14</v>
      </c>
      <c r="E183" s="1">
        <v>0</v>
      </c>
      <c r="F183" s="1">
        <v>0</v>
      </c>
      <c r="G183" s="2">
        <f t="shared" si="0"/>
        <v>4608.2909599999994</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9860.7799999999988</v>
      </c>
      <c r="D184" s="1">
        <f>'PR-RAS'!E188</f>
        <v>5551.92</v>
      </c>
      <c r="E184" s="1">
        <v>0</v>
      </c>
      <c r="F184" s="1">
        <v>0</v>
      </c>
      <c r="G184" s="2">
        <f t="shared" si="0"/>
        <v>3836.5254599999998</v>
      </c>
      <c r="H184" s="2">
        <f t="shared" si="1"/>
        <v>0.30000000000109139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1232.08</v>
      </c>
      <c r="D185" s="1">
        <f>'PR-RAS'!E189</f>
        <v>72.569999999999993</v>
      </c>
      <c r="E185" s="1">
        <v>0</v>
      </c>
      <c r="F185" s="1">
        <v>0</v>
      </c>
      <c r="G185" s="2">
        <f t="shared" si="0"/>
        <v>253.40847999999997</v>
      </c>
      <c r="H185" s="2">
        <f t="shared" si="1"/>
        <v>0.50999999999993406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2158.9899999999998</v>
      </c>
      <c r="D187" s="1">
        <f>'PR-RAS'!E191</f>
        <v>184.85</v>
      </c>
      <c r="E187" s="1">
        <v>0</v>
      </c>
      <c r="F187" s="1">
        <v>0</v>
      </c>
      <c r="G187" s="2">
        <f t="shared" si="0"/>
        <v>470.33633999999995</v>
      </c>
      <c r="H187" s="2">
        <f t="shared" si="1"/>
        <v>0.16000000000022396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3647.45</v>
      </c>
      <c r="D189" s="1">
        <f>'PR-RAS'!E193</f>
        <v>4003</v>
      </c>
      <c r="E189" s="1">
        <v>0</v>
      </c>
      <c r="F189" s="1">
        <v>0</v>
      </c>
      <c r="G189" s="2">
        <f t="shared" si="0"/>
        <v>2190.8486000000003</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1482.76</v>
      </c>
      <c r="D190" s="1">
        <f>'PR-RAS'!E194</f>
        <v>0</v>
      </c>
      <c r="E190" s="1">
        <v>0</v>
      </c>
      <c r="F190" s="1">
        <v>0</v>
      </c>
      <c r="G190" s="2">
        <f t="shared" si="0"/>
        <v>280.24164000000002</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1176.4100000000001</v>
      </c>
      <c r="D191" s="1">
        <f>'PR-RAS'!E195</f>
        <v>1128.4100000000001</v>
      </c>
      <c r="E191" s="1">
        <v>0</v>
      </c>
      <c r="F191" s="1">
        <v>0</v>
      </c>
      <c r="G191" s="2">
        <f t="shared" si="0"/>
        <v>652.31370000000015</v>
      </c>
      <c r="H191" s="2">
        <f t="shared" si="1"/>
        <v>0.82000000000016371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1938.95</v>
      </c>
      <c r="D192" s="1">
        <f>'PR-RAS'!E196</f>
        <v>348.47</v>
      </c>
      <c r="E192" s="1">
        <v>0</v>
      </c>
      <c r="F192" s="1">
        <v>0</v>
      </c>
      <c r="G192" s="2">
        <f t="shared" si="0"/>
        <v>503.45499000000007</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1938.95</v>
      </c>
      <c r="D206" s="1">
        <f>'PR-RAS'!E210</f>
        <v>348.47</v>
      </c>
      <c r="E206" s="1">
        <v>0</v>
      </c>
      <c r="F206" s="1">
        <v>0</v>
      </c>
      <c r="G206" s="2">
        <f t="shared" si="0"/>
        <v>540.35745000000009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297.99</v>
      </c>
      <c r="D207" s="1">
        <f>'PR-RAS'!E211</f>
        <v>264.41000000000003</v>
      </c>
      <c r="E207" s="1">
        <v>0</v>
      </c>
      <c r="F207" s="1">
        <v>0</v>
      </c>
      <c r="G207" s="2">
        <f t="shared" si="0"/>
        <v>170.32285999999999</v>
      </c>
      <c r="H207" s="2">
        <f t="shared" si="1"/>
        <v>0.42000000000001592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1640.96</v>
      </c>
      <c r="D209" s="1">
        <f>'PR-RAS'!E213</f>
        <v>84.06</v>
      </c>
      <c r="E209" s="1">
        <v>0</v>
      </c>
      <c r="F209" s="1">
        <v>0</v>
      </c>
      <c r="G209" s="2">
        <f t="shared" si="0"/>
        <v>376.28863999999999</v>
      </c>
      <c r="H209" s="2">
        <f t="shared" si="1"/>
        <v>9.9999999999965894E-2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19901.89</v>
      </c>
      <c r="D248" s="1">
        <f>'PR-RAS'!E252</f>
        <v>14952.16</v>
      </c>
      <c r="E248" s="1">
        <v>0</v>
      </c>
      <c r="F248" s="1">
        <v>0</v>
      </c>
      <c r="G248" s="2">
        <f t="shared" si="0"/>
        <v>12302.13387</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19901.89</v>
      </c>
      <c r="D255" s="1">
        <f>'PR-RAS'!E259</f>
        <v>14952.16</v>
      </c>
      <c r="E255" s="1">
        <v>0</v>
      </c>
      <c r="F255" s="1">
        <v>0</v>
      </c>
      <c r="G255" s="2">
        <f t="shared" si="0"/>
        <v>12650.777340000001</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530</v>
      </c>
      <c r="D256" s="1">
        <f>'PR-RAS'!E260</f>
        <v>300</v>
      </c>
      <c r="E256" s="1">
        <v>0</v>
      </c>
      <c r="F256" s="1">
        <v>0</v>
      </c>
      <c r="G256" s="2">
        <f t="shared" si="0"/>
        <v>288.14999999999998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19371.89</v>
      </c>
      <c r="D257" s="1">
        <f>'PR-RAS'!E261</f>
        <v>14652.16</v>
      </c>
      <c r="E257" s="1">
        <v>0</v>
      </c>
      <c r="F257" s="1">
        <v>0</v>
      </c>
      <c r="G257" s="2">
        <f t="shared" si="0"/>
        <v>12461.109759999999</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883.4</v>
      </c>
      <c r="D259" s="1">
        <f>'PR-RAS'!E263</f>
        <v>780.39</v>
      </c>
      <c r="E259" s="1">
        <v>0</v>
      </c>
      <c r="F259" s="1">
        <v>0</v>
      </c>
      <c r="G259" s="2">
        <f t="shared" si="0"/>
        <v>630.59843999999998</v>
      </c>
      <c r="H259" s="2">
        <f t="shared" si="1"/>
        <v>0.78999999999996362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883.4</v>
      </c>
      <c r="D260" s="1">
        <f>'PR-RAS'!E264</f>
        <v>780.39</v>
      </c>
      <c r="E260" s="1">
        <v>0</v>
      </c>
      <c r="F260" s="1">
        <v>0</v>
      </c>
      <c r="G260" s="2">
        <f t="shared" si="0"/>
        <v>633.04261999999994</v>
      </c>
      <c r="H260" s="2">
        <f t="shared" si="1"/>
        <v>0.78999999999996362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883.4</v>
      </c>
      <c r="D262" s="1">
        <f>'PR-RAS'!E266</f>
        <v>780.39</v>
      </c>
      <c r="E262" s="1">
        <v>0</v>
      </c>
      <c r="F262" s="1">
        <v>0</v>
      </c>
      <c r="G262" s="2">
        <f t="shared" si="0"/>
        <v>637.93097999999998</v>
      </c>
      <c r="H262" s="2">
        <f t="shared" si="1"/>
        <v>0.78999999999996362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1689033.7099999997</v>
      </c>
      <c r="D285" s="1">
        <f>'PR-RAS'!E289</f>
        <v>2005115.93</v>
      </c>
      <c r="E285" s="1">
        <v>0</v>
      </c>
      <c r="F285" s="1">
        <v>0</v>
      </c>
      <c r="G285" s="2">
        <f t="shared" si="8"/>
        <v>1618591.4218799996</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34078.639999999898</v>
      </c>
      <c r="E286" s="1">
        <v>0</v>
      </c>
      <c r="F286" s="1">
        <v>0</v>
      </c>
      <c r="G286" s="2">
        <f t="shared" si="8"/>
        <v>19424.82479999994</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3314.3899999996647</v>
      </c>
      <c r="D287" s="1">
        <f>'PR-RAS'!E291</f>
        <v>0</v>
      </c>
      <c r="E287" s="1">
        <v>0</v>
      </c>
      <c r="F287" s="1">
        <v>0</v>
      </c>
      <c r="G287" s="2">
        <f t="shared" si="8"/>
        <v>947.91553999990401</v>
      </c>
      <c r="H287" s="2">
        <f t="shared" si="9"/>
        <v>0.38999999966472387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10194.11</v>
      </c>
      <c r="D288" s="1">
        <f>'PR-RAS'!E292</f>
        <v>6879.72</v>
      </c>
      <c r="E288" s="1">
        <v>0</v>
      </c>
      <c r="F288" s="1">
        <v>0</v>
      </c>
      <c r="G288" s="2">
        <f t="shared" si="8"/>
        <v>6874.66885</v>
      </c>
      <c r="H288" s="2">
        <f t="shared" si="9"/>
        <v>0.39000000000032742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7740.18</v>
      </c>
      <c r="D290" s="1">
        <f>'PR-RAS'!E294</f>
        <v>7106.63</v>
      </c>
      <c r="E290" s="1">
        <v>0</v>
      </c>
      <c r="F290" s="1">
        <v>0</v>
      </c>
      <c r="G290" s="2">
        <f t="shared" si="8"/>
        <v>6344.5441600000004</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583.9</v>
      </c>
      <c r="D291" s="1">
        <f>'PR-RAS'!E295</f>
        <v>306.95</v>
      </c>
      <c r="E291" s="1">
        <v>0</v>
      </c>
      <c r="F291" s="1">
        <v>0</v>
      </c>
      <c r="G291" s="2">
        <f t="shared" si="8"/>
        <v>347.36199999999997</v>
      </c>
      <c r="H291" s="2">
        <f t="shared" si="9"/>
        <v>0.15000000000003411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111.35</v>
      </c>
      <c r="D293" s="1">
        <f>'PR-RAS'!E298</f>
        <v>0</v>
      </c>
      <c r="E293" s="1">
        <v>0</v>
      </c>
      <c r="F293" s="1">
        <v>0</v>
      </c>
      <c r="G293" s="2">
        <f t="shared" si="8"/>
        <v>32.514199999999995</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111.35</v>
      </c>
      <c r="D306" s="1">
        <f>'PR-RAS'!E311</f>
        <v>0</v>
      </c>
      <c r="E306" s="1">
        <v>0</v>
      </c>
      <c r="F306" s="1">
        <v>0</v>
      </c>
      <c r="G306" s="2">
        <f t="shared" si="8"/>
        <v>33.961749999999995</v>
      </c>
      <c r="H306" s="2">
        <f t="shared" si="9"/>
        <v>0.34999999999999432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111.35</v>
      </c>
      <c r="D307" s="1">
        <f>'PR-RAS'!E312</f>
        <v>0</v>
      </c>
      <c r="E307" s="1">
        <v>0</v>
      </c>
      <c r="F307" s="1">
        <v>0</v>
      </c>
      <c r="G307" s="2">
        <f t="shared" si="8"/>
        <v>34.073099999999997</v>
      </c>
      <c r="H307" s="2">
        <f t="shared" si="9"/>
        <v>0.34999999999999432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111.35</v>
      </c>
      <c r="D308" s="1">
        <f>'PR-RAS'!E313</f>
        <v>0</v>
      </c>
      <c r="E308" s="1">
        <v>0</v>
      </c>
      <c r="F308" s="1">
        <v>0</v>
      </c>
      <c r="G308" s="2">
        <f t="shared" si="8"/>
        <v>34.184449999999998</v>
      </c>
      <c r="H308" s="2">
        <f t="shared" si="9"/>
        <v>0.34999999999999432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201835.25999999998</v>
      </c>
      <c r="D345" s="1">
        <f>'PR-RAS'!E350</f>
        <v>19080.7</v>
      </c>
      <c r="E345" s="1">
        <v>0</v>
      </c>
      <c r="F345" s="1">
        <v>0</v>
      </c>
      <c r="G345" s="2">
        <f t="shared" si="8"/>
        <v>82558.85103999998</v>
      </c>
      <c r="H345" s="2">
        <f t="shared" si="9"/>
        <v>0.5599999999794818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14244.83</v>
      </c>
      <c r="D358" s="1">
        <f>'PR-RAS'!E363</f>
        <v>19080.7</v>
      </c>
      <c r="E358" s="1">
        <v>0</v>
      </c>
      <c r="F358" s="1">
        <v>0</v>
      </c>
      <c r="G358" s="2">
        <f t="shared" si="8"/>
        <v>18709.024110000002</v>
      </c>
      <c r="H358" s="2">
        <f t="shared" si="9"/>
        <v>0.46999999999934516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11661.25</v>
      </c>
      <c r="D364" s="1">
        <f>'PR-RAS'!E369</f>
        <v>6404.47</v>
      </c>
      <c r="E364" s="1">
        <v>0</v>
      </c>
      <c r="F364" s="1">
        <v>0</v>
      </c>
      <c r="G364" s="2">
        <f t="shared" si="8"/>
        <v>8882.6789700000008</v>
      </c>
      <c r="H364" s="2">
        <f t="shared" si="9"/>
        <v>0.72000000000025466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5050</v>
      </c>
      <c r="D365" s="1">
        <f>'PR-RAS'!E370</f>
        <v>2065.98</v>
      </c>
      <c r="E365" s="1">
        <v>0</v>
      </c>
      <c r="F365" s="1">
        <v>0</v>
      </c>
      <c r="G365" s="2">
        <f t="shared" si="8"/>
        <v>3342.2334399999995</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102</v>
      </c>
      <c r="E366" s="1">
        <v>0</v>
      </c>
      <c r="F366" s="1">
        <v>0</v>
      </c>
      <c r="G366" s="2">
        <f t="shared" si="8"/>
        <v>74.459999999999994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1842.5</v>
      </c>
      <c r="D367" s="1">
        <f>'PR-RAS'!E372</f>
        <v>1664.49</v>
      </c>
      <c r="E367" s="1">
        <v>0</v>
      </c>
      <c r="F367" s="1">
        <v>0</v>
      </c>
      <c r="G367" s="2">
        <f t="shared" si="8"/>
        <v>1892.7616799999998</v>
      </c>
      <c r="H367" s="2">
        <f t="shared" si="9"/>
        <v>0.99000000000000909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4768.75</v>
      </c>
      <c r="D371" s="1">
        <f>'PR-RAS'!E376</f>
        <v>2572</v>
      </c>
      <c r="E371" s="1">
        <v>0</v>
      </c>
      <c r="F371" s="1">
        <v>0</v>
      </c>
      <c r="G371" s="2">
        <f t="shared" si="8"/>
        <v>3667.7174999999997</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2583.58</v>
      </c>
      <c r="D378" s="1">
        <f>'PR-RAS'!E383</f>
        <v>12676.23</v>
      </c>
      <c r="E378" s="1">
        <v>0</v>
      </c>
      <c r="F378" s="1">
        <v>0</v>
      </c>
      <c r="G378" s="2">
        <f t="shared" si="8"/>
        <v>10531.88708</v>
      </c>
      <c r="H378" s="2">
        <f t="shared" si="9"/>
        <v>0.6499999999996362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2583.58</v>
      </c>
      <c r="D379" s="1">
        <f>'PR-RAS'!E384</f>
        <v>12676.23</v>
      </c>
      <c r="E379" s="1">
        <v>0</v>
      </c>
      <c r="F379" s="1">
        <v>0</v>
      </c>
      <c r="G379" s="2">
        <f t="shared" si="8"/>
        <v>10559.823120000001</v>
      </c>
      <c r="H379" s="2">
        <f t="shared" si="9"/>
        <v>0.6499999999996362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187590.43</v>
      </c>
      <c r="D397" s="1">
        <f>'PR-RAS'!E402</f>
        <v>0</v>
      </c>
      <c r="E397" s="1">
        <v>0</v>
      </c>
      <c r="F397" s="1">
        <v>0</v>
      </c>
      <c r="G397" s="2">
        <f t="shared" si="8"/>
        <v>74285.810280000005</v>
      </c>
      <c r="H397" s="2">
        <f t="shared" si="9"/>
        <v>0.42999999999301508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187590.43</v>
      </c>
      <c r="D398" s="1">
        <f>'PR-RAS'!E403</f>
        <v>0</v>
      </c>
      <c r="E398" s="1">
        <v>0</v>
      </c>
      <c r="F398" s="1">
        <v>0</v>
      </c>
      <c r="G398" s="2">
        <f t="shared" si="8"/>
        <v>74473.400710000002</v>
      </c>
      <c r="H398" s="2">
        <f t="shared" si="9"/>
        <v>0.42999999999301508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201723.90999999997</v>
      </c>
      <c r="D403" s="1">
        <f>'PR-RAS'!E408</f>
        <v>19080.7</v>
      </c>
      <c r="E403" s="1">
        <v>0</v>
      </c>
      <c r="F403" s="1">
        <v>0</v>
      </c>
      <c r="G403" s="2">
        <f t="shared" si="8"/>
        <v>96433.894619999992</v>
      </c>
      <c r="H403" s="2">
        <f t="shared" si="9"/>
        <v>0.39000000002488378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201723.91</v>
      </c>
      <c r="D404" s="1">
        <f>'PR-RAS'!E409</f>
        <v>0</v>
      </c>
      <c r="E404" s="1">
        <v>0</v>
      </c>
      <c r="F404" s="1">
        <v>0</v>
      </c>
      <c r="G404" s="2">
        <f t="shared" si="8"/>
        <v>81294.73573</v>
      </c>
      <c r="H404" s="2">
        <f t="shared" si="9"/>
        <v>8.999999999650754E-2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1685830.6700000002</v>
      </c>
      <c r="D407" s="1">
        <f>'PR-RAS'!E412</f>
        <v>2039194.5699999998</v>
      </c>
      <c r="E407" s="1">
        <v>0</v>
      </c>
      <c r="F407" s="1">
        <v>0</v>
      </c>
      <c r="G407" s="2">
        <f t="shared" si="8"/>
        <v>2340273.2428600001</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1890868.9699999997</v>
      </c>
      <c r="D408" s="1">
        <f>'PR-RAS'!E413</f>
        <v>2024196.63</v>
      </c>
      <c r="E408" s="1">
        <v>0</v>
      </c>
      <c r="F408" s="1">
        <v>0</v>
      </c>
      <c r="G408" s="2">
        <f t="shared" si="8"/>
        <v>2417279.7276099995</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14997.939999999944</v>
      </c>
      <c r="E409" s="1">
        <v>0</v>
      </c>
      <c r="F409" s="1">
        <v>0</v>
      </c>
      <c r="G409" s="2">
        <f t="shared" si="8"/>
        <v>12238.319039999953</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205038.29999999958</v>
      </c>
      <c r="D410" s="1">
        <f>'PR-RAS'!E415</f>
        <v>0</v>
      </c>
      <c r="E410" s="1">
        <v>0</v>
      </c>
      <c r="F410" s="1">
        <v>0</v>
      </c>
      <c r="G410" s="2">
        <f t="shared" si="8"/>
        <v>83860.664699999819</v>
      </c>
      <c r="H410" s="2">
        <f t="shared" si="9"/>
        <v>0.29999999958090484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211918.02000000002</v>
      </c>
      <c r="D411" s="1">
        <f>'PR-RAS'!E416</f>
        <v>6879.72</v>
      </c>
      <c r="E411" s="1">
        <v>0</v>
      </c>
      <c r="F411" s="1">
        <v>0</v>
      </c>
      <c r="G411" s="2">
        <f t="shared" si="8"/>
        <v>92527.758600000001</v>
      </c>
      <c r="H411" s="2">
        <f t="shared" si="9"/>
        <v>0.30000000001837179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7740.18</v>
      </c>
      <c r="D413" s="1">
        <f>'PR-RAS'!E418</f>
        <v>7106.63</v>
      </c>
      <c r="E413" s="1">
        <v>0</v>
      </c>
      <c r="F413" s="1">
        <v>0</v>
      </c>
      <c r="G413" s="2">
        <f t="shared" si="8"/>
        <v>9044.8172800000011</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1685830.6700000002</v>
      </c>
      <c r="D633" s="1">
        <f>'PR-RAS'!E639</f>
        <v>2039194.5699999998</v>
      </c>
      <c r="E633" s="1">
        <v>0</v>
      </c>
      <c r="F633" s="1">
        <v>0</v>
      </c>
      <c r="G633" s="2">
        <f t="shared" si="10"/>
        <v>3642986.9199199998</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1890868.9699999997</v>
      </c>
      <c r="D634" s="1">
        <f>'PR-RAS'!E640</f>
        <v>2024196.63</v>
      </c>
      <c r="E634" s="1">
        <v>0</v>
      </c>
      <c r="F634" s="1">
        <v>0</v>
      </c>
      <c r="G634" s="2">
        <f t="shared" si="10"/>
        <v>3759552.9915899998</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14997.939999999944</v>
      </c>
      <c r="E635" s="1">
        <v>0</v>
      </c>
      <c r="F635" s="1">
        <v>0</v>
      </c>
      <c r="G635" s="2">
        <f t="shared" si="10"/>
        <v>19017.387919999928</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205038.29999999958</v>
      </c>
      <c r="D636" s="1">
        <f>'PR-RAS'!E642</f>
        <v>0</v>
      </c>
      <c r="E636" s="1">
        <v>0</v>
      </c>
      <c r="F636" s="1">
        <v>0</v>
      </c>
      <c r="G636" s="2">
        <f t="shared" si="10"/>
        <v>130199.32049999974</v>
      </c>
      <c r="H636" s="2">
        <f t="shared" si="11"/>
        <v>0.29999999958090484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211918.02000000002</v>
      </c>
      <c r="D637" s="1">
        <f>'PR-RAS'!E643</f>
        <v>6879.72</v>
      </c>
      <c r="E637" s="1">
        <v>0</v>
      </c>
      <c r="F637" s="1">
        <v>0</v>
      </c>
      <c r="G637" s="2">
        <f t="shared" si="10"/>
        <v>143530.86456000002</v>
      </c>
      <c r="H637" s="2">
        <f t="shared" si="11"/>
        <v>0.30000000001837179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6879.7200000004377</v>
      </c>
      <c r="D639" s="1">
        <f>'PR-RAS'!E645</f>
        <v>21877.659999999945</v>
      </c>
      <c r="E639" s="1">
        <v>0</v>
      </c>
      <c r="F639" s="1">
        <v>0</v>
      </c>
      <c r="G639" s="2">
        <f t="shared" si="10"/>
        <v>32305.155520000211</v>
      </c>
      <c r="H639" s="2">
        <f t="shared" si="11"/>
        <v>0.61999999961699359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115760.67</v>
      </c>
      <c r="D641" s="1">
        <f>'PR-RAS'!E647</f>
        <v>135286.76</v>
      </c>
      <c r="E641" s="1">
        <v>0</v>
      </c>
      <c r="F641" s="1">
        <v>0</v>
      </c>
      <c r="G641" s="2">
        <f t="shared" si="10"/>
        <v>247253.88159999999</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222738.28</v>
      </c>
      <c r="D642" s="1">
        <f>'PR-RAS'!E649</f>
        <v>29696.99</v>
      </c>
      <c r="E642" s="1">
        <v>0</v>
      </c>
      <c r="F642" s="1">
        <v>0</v>
      </c>
      <c r="G642" s="2">
        <f t="shared" si="10"/>
        <v>180846.77866000001</v>
      </c>
      <c r="H642" s="2">
        <f t="shared" si="11"/>
        <v>0.28999999999723514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387667.9</v>
      </c>
      <c r="D643" s="1">
        <f>'PR-RAS'!E650</f>
        <v>430787.99</v>
      </c>
      <c r="E643" s="1">
        <v>0</v>
      </c>
      <c r="F643" s="1">
        <v>0</v>
      </c>
      <c r="G643" s="2">
        <f t="shared" si="10"/>
        <v>802014.57095999992</v>
      </c>
      <c r="H643" s="2">
        <f t="shared" si="11"/>
        <v>0.10999999998603016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580709.18999999994</v>
      </c>
      <c r="D644" s="1">
        <f>'PR-RAS'!E651</f>
        <v>406558.15</v>
      </c>
      <c r="E644" s="1">
        <v>0</v>
      </c>
      <c r="F644" s="1">
        <v>0</v>
      </c>
      <c r="G644" s="2">
        <f t="shared" si="10"/>
        <v>896229.79006999999</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29696.990000000107</v>
      </c>
      <c r="D645" s="1">
        <f>'PR-RAS'!E652</f>
        <v>53926.829999999958</v>
      </c>
      <c r="E645" s="1">
        <v>0</v>
      </c>
      <c r="F645" s="1">
        <v>0</v>
      </c>
      <c r="G645" s="2">
        <f t="shared" si="10"/>
        <v>88582.618600000016</v>
      </c>
      <c r="H645" s="2">
        <f t="shared" si="11"/>
        <v>0.17999999993480742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1377134.73</v>
      </c>
      <c r="D668" s="1">
        <f>'PR-RAS'!E675</f>
        <v>1671850.25</v>
      </c>
      <c r="E668" s="1">
        <v>0</v>
      </c>
      <c r="F668" s="1">
        <v>0</v>
      </c>
      <c r="G668" s="2">
        <f t="shared" si="10"/>
        <v>3148797.0984100006</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80818.570000000007</v>
      </c>
      <c r="D669" s="1">
        <f>'PR-RAS'!E676</f>
        <v>117852.14</v>
      </c>
      <c r="E669" s="1">
        <v>0</v>
      </c>
      <c r="F669" s="1">
        <v>0</v>
      </c>
      <c r="G669" s="2">
        <f t="shared" si="10"/>
        <v>211437.26379999999</v>
      </c>
      <c r="H669" s="2">
        <f t="shared" si="11"/>
        <v>0.569999999992433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2583.58</v>
      </c>
      <c r="D670" s="1">
        <f>'PR-RAS'!E677</f>
        <v>12676.23</v>
      </c>
      <c r="E670" s="1">
        <v>0</v>
      </c>
      <c r="F670" s="1">
        <v>0</v>
      </c>
      <c r="G670" s="2">
        <f t="shared" si="10"/>
        <v>18689.210760000002</v>
      </c>
      <c r="H670" s="2">
        <f t="shared" si="11"/>
        <v>0.6499999999996362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4200</v>
      </c>
      <c r="D671" s="1">
        <f>'PR-RAS'!E678</f>
        <v>0</v>
      </c>
      <c r="E671" s="1">
        <v>0</v>
      </c>
      <c r="F671" s="1">
        <v>0</v>
      </c>
      <c r="G671" s="2">
        <f t="shared" si="10"/>
        <v>2814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84199.66</v>
      </c>
      <c r="D703" s="1">
        <f>'PR-RAS'!E710</f>
        <v>92646.38</v>
      </c>
      <c r="E703" s="1">
        <v>0</v>
      </c>
      <c r="F703" s="1">
        <v>0</v>
      </c>
      <c r="G703" s="2">
        <f t="shared" si="10"/>
        <v>189183.67884000001</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117.04</v>
      </c>
      <c r="D705" s="1">
        <f>'PR-RAS'!E712</f>
        <v>0</v>
      </c>
      <c r="E705" s="1">
        <v>0</v>
      </c>
      <c r="F705" s="1">
        <v>0</v>
      </c>
      <c r="G705" s="2">
        <f t="shared" si="10"/>
        <v>82.396159999999995</v>
      </c>
      <c r="H705" s="2">
        <f t="shared" si="11"/>
        <v>4.0000000000006253E-2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6564.48</v>
      </c>
      <c r="D709" s="1">
        <f>'PR-RAS'!E716</f>
        <v>4599.78</v>
      </c>
      <c r="E709" s="1">
        <v>0</v>
      </c>
      <c r="F709" s="1">
        <v>0</v>
      </c>
      <c r="G709" s="2">
        <f t="shared" si="10"/>
        <v>11160.940319999998</v>
      </c>
      <c r="H709" s="2">
        <f t="shared" si="11"/>
        <v>0.6999999999998181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1939.44</v>
      </c>
      <c r="D710" s="1">
        <f>'PR-RAS'!E717</f>
        <v>3531.52</v>
      </c>
      <c r="E710" s="1">
        <v>0</v>
      </c>
      <c r="F710" s="1">
        <v>0</v>
      </c>
      <c r="G710" s="2">
        <f t="shared" si="10"/>
        <v>6382.758319999999</v>
      </c>
      <c r="H710" s="2">
        <f t="shared" si="11"/>
        <v>0.92000000000007276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49053.87</v>
      </c>
      <c r="D711" s="1">
        <f>'PR-RAS'!E718</f>
        <v>53163.63</v>
      </c>
      <c r="E711" s="1">
        <v>0</v>
      </c>
      <c r="F711" s="1">
        <v>0</v>
      </c>
      <c r="G711" s="2">
        <f t="shared" si="10"/>
        <v>110320.6023</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2810.96</v>
      </c>
      <c r="D713" s="1">
        <f>'PR-RAS'!E720</f>
        <v>3135.63</v>
      </c>
      <c r="E713" s="1">
        <v>0</v>
      </c>
      <c r="F713" s="1">
        <v>0</v>
      </c>
      <c r="G713" s="2">
        <f t="shared" si="10"/>
        <v>6466.5406400000002</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598.6</v>
      </c>
      <c r="D714" s="1">
        <f>'PR-RAS'!E721</f>
        <v>0</v>
      </c>
      <c r="E714" s="1">
        <v>0</v>
      </c>
      <c r="F714" s="1">
        <v>0</v>
      </c>
      <c r="G714" s="2">
        <f t="shared" si="10"/>
        <v>426.80180000000001</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4578.2299999999996</v>
      </c>
      <c r="D715" s="1">
        <f>'PR-RAS'!E722</f>
        <v>6379.74</v>
      </c>
      <c r="E715" s="1">
        <v>0</v>
      </c>
      <c r="F715" s="1">
        <v>0</v>
      </c>
      <c r="G715" s="2">
        <f t="shared" si="10"/>
        <v>12379.12494</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t="str">
        <f>'PR-RAS'!E723</f>
        <v>,</v>
      </c>
      <c r="E716" s="1">
        <v>0</v>
      </c>
      <c r="F716" s="1">
        <v>0</v>
      </c>
      <c r="G716" s="2" t="e">
        <f t="shared" si="10"/>
        <v>#VALUE!</v>
      </c>
      <c r="H716" s="2" t="e">
        <f t="shared" si="11"/>
        <v>#VALUE!</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530</v>
      </c>
      <c r="D816" s="1">
        <f>'PR-RAS'!E823</f>
        <v>300</v>
      </c>
      <c r="E816" s="1">
        <v>0</v>
      </c>
      <c r="F816" s="1">
        <v>0</v>
      </c>
      <c r="G816" s="2">
        <f t="shared" si="18"/>
        <v>920.94999999999993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130.52000000000001</v>
      </c>
      <c r="D817" s="1">
        <f>'PR-RAS'!E824</f>
        <v>161.28</v>
      </c>
      <c r="E817" s="1">
        <v>0</v>
      </c>
      <c r="F817" s="1">
        <v>0</v>
      </c>
      <c r="G817" s="2">
        <f t="shared" si="18"/>
        <v>369.71328</v>
      </c>
      <c r="H817" s="2">
        <f t="shared" si="19"/>
        <v>0.75999999999999091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19241.37</v>
      </c>
      <c r="D821" s="1">
        <f>'PR-RAS'!E828</f>
        <v>14490.88</v>
      </c>
      <c r="E821" s="1">
        <v>0</v>
      </c>
      <c r="F821" s="1">
        <v>0</v>
      </c>
      <c r="G821" s="2">
        <f t="shared" si="18"/>
        <v>39542.966599999992</v>
      </c>
      <c r="H821" s="2">
        <f t="shared" si="19"/>
        <v>0.48999999999978172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1394578.39</v>
      </c>
      <c r="D984" s="6">
        <f>BILANCA!E6</f>
        <v>1427499.77</v>
      </c>
      <c r="E984" s="6">
        <v>0</v>
      </c>
      <c r="F984" s="6">
        <v>0</v>
      </c>
      <c r="G984" s="7">
        <f t="shared" ref="G984:G1241" si="22">B984/1000*C984+B984/500*D984</f>
        <v>4249.5779300000004</v>
      </c>
      <c r="H984" s="7">
        <f t="shared" si="19"/>
        <v>0.61999999987892807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1227664.46</v>
      </c>
      <c r="D985" s="1">
        <f>BILANCA!E7</f>
        <v>1227851.02</v>
      </c>
      <c r="E985" s="1">
        <v>0</v>
      </c>
      <c r="F985" s="1">
        <v>0</v>
      </c>
      <c r="G985" s="2">
        <f t="shared" si="22"/>
        <v>7366.7330000000002</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632282.06999999995</v>
      </c>
      <c r="D986" s="1">
        <f>BILANCA!E8</f>
        <v>631605.68000000005</v>
      </c>
      <c r="E986" s="1">
        <v>0</v>
      </c>
      <c r="F986" s="1">
        <v>0</v>
      </c>
      <c r="G986" s="2">
        <f t="shared" si="22"/>
        <v>5686.4802900000004</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632282.06999999995</v>
      </c>
      <c r="D987" s="1">
        <f>BILANCA!E9</f>
        <v>631605.68000000005</v>
      </c>
      <c r="E987" s="1">
        <v>0</v>
      </c>
      <c r="F987" s="1">
        <v>0</v>
      </c>
      <c r="G987" s="2">
        <f t="shared" si="22"/>
        <v>7581.9737200000009</v>
      </c>
      <c r="H987" s="2">
        <f t="shared" si="19"/>
        <v>0.38999999989755452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595382.39</v>
      </c>
      <c r="D990" s="1">
        <f>BILANCA!E12</f>
        <v>596245.34000000008</v>
      </c>
      <c r="E990" s="1">
        <v>0</v>
      </c>
      <c r="F990" s="1">
        <v>0</v>
      </c>
      <c r="G990" s="2">
        <f t="shared" si="22"/>
        <v>12515.111490000003</v>
      </c>
      <c r="H990" s="2">
        <f t="shared" si="19"/>
        <v>0.73000000009778887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462624.85</v>
      </c>
      <c r="D991" s="1">
        <f>BILANCA!E13</f>
        <v>442472.65000000014</v>
      </c>
      <c r="E991" s="1">
        <v>0</v>
      </c>
      <c r="F991" s="1">
        <v>0</v>
      </c>
      <c r="G991" s="2">
        <f t="shared" si="22"/>
        <v>10780.561200000002</v>
      </c>
      <c r="H991" s="2">
        <f t="shared" si="19"/>
        <v>0.49999999988358468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1356144.7</v>
      </c>
      <c r="D993" s="1">
        <f>BILANCA!E15</f>
        <v>1335685.3400000001</v>
      </c>
      <c r="E993" s="1">
        <v>0</v>
      </c>
      <c r="F993" s="1">
        <v>0</v>
      </c>
      <c r="G993" s="2">
        <f t="shared" si="22"/>
        <v>40275.1538</v>
      </c>
      <c r="H993" s="2">
        <f t="shared" si="19"/>
        <v>0.64000000013038516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893519.85</v>
      </c>
      <c r="D996" s="1">
        <f>BILANCA!E18</f>
        <v>893212.69</v>
      </c>
      <c r="E996" s="1">
        <v>0</v>
      </c>
      <c r="F996" s="1">
        <v>0</v>
      </c>
      <c r="G996" s="2">
        <f t="shared" si="22"/>
        <v>34839.287989999997</v>
      </c>
      <c r="H996" s="2">
        <f t="shared" si="19"/>
        <v>0.46000000007916242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75085.23000000004</v>
      </c>
      <c r="D997" s="1">
        <f>BILANCA!E19</f>
        <v>92507.899999999965</v>
      </c>
      <c r="E997" s="1">
        <v>0</v>
      </c>
      <c r="F997" s="1">
        <v>0</v>
      </c>
      <c r="G997" s="2">
        <f t="shared" si="22"/>
        <v>3641.4144199999996</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350977.7</v>
      </c>
      <c r="D998" s="1">
        <f>BILANCA!E20</f>
        <v>401508.54</v>
      </c>
      <c r="E998" s="1">
        <v>0</v>
      </c>
      <c r="F998" s="1">
        <v>0</v>
      </c>
      <c r="G998" s="2">
        <f t="shared" si="22"/>
        <v>17309.921699999999</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7435.8</v>
      </c>
      <c r="D999" s="1">
        <f>BILANCA!E21</f>
        <v>6718.32</v>
      </c>
      <c r="E999" s="1">
        <v>0</v>
      </c>
      <c r="F999" s="1">
        <v>0</v>
      </c>
      <c r="G999" s="2">
        <f t="shared" si="22"/>
        <v>333.95904000000002</v>
      </c>
      <c r="H999" s="2">
        <f t="shared" si="19"/>
        <v>0.51999999999952706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41192.620000000003</v>
      </c>
      <c r="D1000" s="1">
        <f>BILANCA!E22</f>
        <v>42128.32</v>
      </c>
      <c r="E1000" s="1">
        <v>0</v>
      </c>
      <c r="F1000" s="1">
        <v>0</v>
      </c>
      <c r="G1000" s="2">
        <f t="shared" si="22"/>
        <v>2132.63742</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5814.51</v>
      </c>
      <c r="D1002" s="1">
        <f>BILANCA!E24</f>
        <v>5579.64</v>
      </c>
      <c r="E1002" s="1">
        <v>0</v>
      </c>
      <c r="F1002" s="1">
        <v>0</v>
      </c>
      <c r="G1002" s="2">
        <f t="shared" si="22"/>
        <v>322.50200999999998</v>
      </c>
      <c r="H1002" s="2">
        <f t="shared" si="19"/>
        <v>0.8499999999994543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14768.56</v>
      </c>
      <c r="D1003" s="1">
        <f>BILANCA!E25</f>
        <v>14868.56</v>
      </c>
      <c r="E1003" s="1">
        <v>0</v>
      </c>
      <c r="F1003" s="1">
        <v>0</v>
      </c>
      <c r="G1003" s="2">
        <f t="shared" si="22"/>
        <v>890.11359999999991</v>
      </c>
      <c r="H1003" s="2">
        <f t="shared" si="19"/>
        <v>0.88000000000101863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36771.39</v>
      </c>
      <c r="D1004" s="1">
        <f>BILANCA!E26</f>
        <v>37411.35</v>
      </c>
      <c r="E1004" s="1">
        <v>0</v>
      </c>
      <c r="F1004" s="1">
        <v>0</v>
      </c>
      <c r="G1004" s="2">
        <f t="shared" si="22"/>
        <v>2343.4758900000002</v>
      </c>
      <c r="H1004" s="2">
        <f t="shared" si="19"/>
        <v>0.73999999999796273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381875.35</v>
      </c>
      <c r="D1006" s="1">
        <f>BILANCA!E28</f>
        <v>415706.83</v>
      </c>
      <c r="E1006" s="1">
        <v>0</v>
      </c>
      <c r="F1006" s="1">
        <v>0</v>
      </c>
      <c r="G1006" s="2">
        <f t="shared" si="22"/>
        <v>27905.647230000002</v>
      </c>
      <c r="H1006" s="2">
        <f t="shared" si="19"/>
        <v>0.51999999996041879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55498.439999999988</v>
      </c>
      <c r="D1013" s="1">
        <f>BILANCA!E35</f>
        <v>59090.92</v>
      </c>
      <c r="E1013" s="1">
        <v>0</v>
      </c>
      <c r="F1013" s="1">
        <v>0</v>
      </c>
      <c r="G1013" s="2">
        <f t="shared" si="22"/>
        <v>5210.4083999999993</v>
      </c>
      <c r="H1013" s="2">
        <f t="shared" si="19"/>
        <v>0.51999999998952262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87754.54</v>
      </c>
      <c r="D1014" s="1">
        <f>BILANCA!E36</f>
        <v>100430.77</v>
      </c>
      <c r="E1014" s="1">
        <v>0</v>
      </c>
      <c r="F1014" s="1">
        <v>0</v>
      </c>
      <c r="G1014" s="2">
        <f t="shared" si="22"/>
        <v>8947.0984800000006</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224.15</v>
      </c>
      <c r="D1015" s="1">
        <f>BILANCA!E37</f>
        <v>224.15</v>
      </c>
      <c r="E1015" s="1">
        <v>0</v>
      </c>
      <c r="F1015" s="1">
        <v>0</v>
      </c>
      <c r="G1015" s="2">
        <f t="shared" si="22"/>
        <v>21.5184</v>
      </c>
      <c r="H1015" s="2">
        <f t="shared" si="19"/>
        <v>0.30000000000001137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32480.25</v>
      </c>
      <c r="D1018" s="1">
        <f>BILANCA!E40</f>
        <v>41564</v>
      </c>
      <c r="E1018" s="1">
        <v>0</v>
      </c>
      <c r="F1018" s="1">
        <v>0</v>
      </c>
      <c r="G1018" s="2">
        <f t="shared" si="22"/>
        <v>4046.2887500000006</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2173.87</v>
      </c>
      <c r="D1023" s="1">
        <f>BILANCA!E45</f>
        <v>2173.87</v>
      </c>
      <c r="E1023" s="1">
        <v>0</v>
      </c>
      <c r="F1023" s="1">
        <v>0</v>
      </c>
      <c r="G1023" s="2">
        <f t="shared" si="22"/>
        <v>260.86439999999999</v>
      </c>
      <c r="H1023" s="2">
        <f t="shared" si="19"/>
        <v>0.26000000000021828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2173.87</v>
      </c>
      <c r="D1025" s="1">
        <f>BILANCA!E47</f>
        <v>2173.87</v>
      </c>
      <c r="E1025" s="1">
        <v>0</v>
      </c>
      <c r="F1025" s="1">
        <v>0</v>
      </c>
      <c r="G1025" s="2">
        <f t="shared" si="22"/>
        <v>273.90762000000001</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83653.42</v>
      </c>
      <c r="D1032" s="1">
        <f>BILANCA!E54</f>
        <v>84089.11</v>
      </c>
      <c r="E1032" s="1">
        <v>0</v>
      </c>
      <c r="F1032" s="1">
        <v>0</v>
      </c>
      <c r="G1032" s="2">
        <f t="shared" si="22"/>
        <v>12339.75036</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83653.42</v>
      </c>
      <c r="D1033" s="1">
        <f>BILANCA!E55</f>
        <v>84089.11</v>
      </c>
      <c r="E1033" s="1">
        <v>0</v>
      </c>
      <c r="F1033" s="1">
        <v>0</v>
      </c>
      <c r="G1033" s="2">
        <f t="shared" si="22"/>
        <v>12591.582</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166913.93</v>
      </c>
      <c r="D1046" s="1">
        <f>BILANCA!E68</f>
        <v>199648.75</v>
      </c>
      <c r="E1046" s="1">
        <v>0</v>
      </c>
      <c r="F1046" s="1">
        <v>0</v>
      </c>
      <c r="G1046" s="2">
        <f t="shared" si="22"/>
        <v>35671.320090000001</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29696.99</v>
      </c>
      <c r="D1047" s="1">
        <f>BILANCA!E69</f>
        <v>53926.83</v>
      </c>
      <c r="E1047" s="1">
        <v>0</v>
      </c>
      <c r="F1047" s="1">
        <v>0</v>
      </c>
      <c r="G1047" s="2">
        <f t="shared" si="22"/>
        <v>8803.2416000000012</v>
      </c>
      <c r="H1047" s="2">
        <f t="shared" si="19"/>
        <v>0.17999999999665306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29651.360000000001</v>
      </c>
      <c r="D1048" s="1">
        <f>BILANCA!E70</f>
        <v>53926.83</v>
      </c>
      <c r="E1048" s="1">
        <v>0</v>
      </c>
      <c r="F1048" s="1">
        <v>0</v>
      </c>
      <c r="G1048" s="2">
        <f t="shared" si="22"/>
        <v>8937.8263000000006</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29651.360000000001</v>
      </c>
      <c r="D1050" s="1">
        <f>BILANCA!E72</f>
        <v>53926.83</v>
      </c>
      <c r="E1050" s="1">
        <v>0</v>
      </c>
      <c r="F1050" s="1">
        <v>0</v>
      </c>
      <c r="G1050" s="2">
        <f t="shared" si="22"/>
        <v>9212.8363400000017</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45.63</v>
      </c>
      <c r="D1054" s="1">
        <f>BILANCA!E76</f>
        <v>0</v>
      </c>
      <c r="E1054" s="1">
        <v>0</v>
      </c>
      <c r="F1054" s="1">
        <v>0</v>
      </c>
      <c r="G1054" s="2">
        <f t="shared" si="22"/>
        <v>3.2397299999999998</v>
      </c>
      <c r="H1054" s="2">
        <f t="shared" si="19"/>
        <v>0.36999999999999744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13716.09</v>
      </c>
      <c r="D1056" s="1">
        <f>BILANCA!E78</f>
        <v>3328.53</v>
      </c>
      <c r="E1056" s="1">
        <v>0</v>
      </c>
      <c r="F1056" s="1">
        <v>0</v>
      </c>
      <c r="G1056" s="2">
        <f t="shared" si="22"/>
        <v>1487.2399499999999</v>
      </c>
      <c r="H1056" s="2">
        <f t="shared" si="19"/>
        <v>0.55999999999994543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2016.4</v>
      </c>
      <c r="D1062" s="1">
        <f>BILANCA!E84</f>
        <v>0</v>
      </c>
      <c r="E1062" s="1">
        <v>0</v>
      </c>
      <c r="F1062" s="1">
        <v>0</v>
      </c>
      <c r="G1062" s="2">
        <f t="shared" si="22"/>
        <v>159.29560000000001</v>
      </c>
      <c r="H1062" s="2">
        <f t="shared" si="19"/>
        <v>0.40000000000009095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11699.69</v>
      </c>
      <c r="D1064" s="1">
        <f>BILANCA!E86</f>
        <v>3328.53</v>
      </c>
      <c r="E1064" s="1">
        <v>0</v>
      </c>
      <c r="F1064" s="1">
        <v>0</v>
      </c>
      <c r="G1064" s="2">
        <f t="shared" si="22"/>
        <v>1486.8967500000003</v>
      </c>
      <c r="H1064" s="2">
        <f t="shared" si="19"/>
        <v>0.77999999999929059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7740.18</v>
      </c>
      <c r="D1124" s="1">
        <f>BILANCA!E146</f>
        <v>7106.630000000001</v>
      </c>
      <c r="E1124" s="1">
        <v>0</v>
      </c>
      <c r="F1124" s="1">
        <v>0</v>
      </c>
      <c r="G1124" s="2">
        <f t="shared" si="22"/>
        <v>3095.4350400000003</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8298.76</v>
      </c>
      <c r="D1137" s="1">
        <f>BILANCA!E159</f>
        <v>8146.67</v>
      </c>
      <c r="E1137" s="1">
        <v>0</v>
      </c>
      <c r="F1137" s="1">
        <v>0</v>
      </c>
      <c r="G1137" s="2">
        <f t="shared" si="22"/>
        <v>3787.1833999999999</v>
      </c>
      <c r="H1137" s="2">
        <f t="shared" si="23"/>
        <v>0.56999999999970896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583.9</v>
      </c>
      <c r="D1138" s="1">
        <f>BILANCA!E160</f>
        <v>306.95</v>
      </c>
      <c r="E1138" s="1">
        <v>0</v>
      </c>
      <c r="F1138" s="1">
        <v>0</v>
      </c>
      <c r="G1138" s="2">
        <f t="shared" si="22"/>
        <v>185.65899999999999</v>
      </c>
      <c r="H1138" s="2">
        <f t="shared" si="23"/>
        <v>0.15000000000003411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1142.48</v>
      </c>
      <c r="D1141" s="1">
        <f>BILANCA!E163</f>
        <v>1346.99</v>
      </c>
      <c r="E1141" s="1">
        <v>0</v>
      </c>
      <c r="F1141" s="1">
        <v>0</v>
      </c>
      <c r="G1141" s="2">
        <f t="shared" si="22"/>
        <v>606.16067999999996</v>
      </c>
      <c r="H1141" s="2">
        <f t="shared" si="23"/>
        <v>0.49000000000000909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115760.67</v>
      </c>
      <c r="D1148" s="1">
        <f>BILANCA!E170</f>
        <v>135286.76</v>
      </c>
      <c r="E1148" s="1">
        <v>0</v>
      </c>
      <c r="F1148" s="1">
        <v>0</v>
      </c>
      <c r="G1148" s="2">
        <f t="shared" si="22"/>
        <v>63745.141350000005</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115760.67</v>
      </c>
      <c r="D1151" s="1">
        <f>BILANCA!E173</f>
        <v>135286.76</v>
      </c>
      <c r="E1151" s="1">
        <v>0</v>
      </c>
      <c r="F1151" s="1">
        <v>0</v>
      </c>
      <c r="G1151" s="2">
        <f t="shared" si="22"/>
        <v>64904.14392000001</v>
      </c>
      <c r="H1151" s="2">
        <f t="shared" si="23"/>
        <v>0.569999999992433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1394578.39</v>
      </c>
      <c r="D1152" s="1">
        <f>BILANCA!E175</f>
        <v>1427499.7699999998</v>
      </c>
      <c r="E1152" s="1">
        <v>0</v>
      </c>
      <c r="F1152" s="1">
        <v>0</v>
      </c>
      <c r="G1152" s="2">
        <f t="shared" si="22"/>
        <v>718178.67016999994</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152294.03</v>
      </c>
      <c r="D1153" s="1">
        <f>BILANCA!E176</f>
        <v>170664.46000000002</v>
      </c>
      <c r="E1153" s="1">
        <v>0</v>
      </c>
      <c r="F1153" s="1">
        <v>0</v>
      </c>
      <c r="G1153" s="2">
        <f t="shared" si="22"/>
        <v>83915.901500000007</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152294.03</v>
      </c>
      <c r="D1154" s="1">
        <f>BILANCA!E177</f>
        <v>170662.46000000002</v>
      </c>
      <c r="E1154" s="1">
        <v>0</v>
      </c>
      <c r="F1154" s="1">
        <v>0</v>
      </c>
      <c r="G1154" s="2">
        <f t="shared" si="22"/>
        <v>84408.840450000018</v>
      </c>
      <c r="H1154" s="2">
        <f t="shared" si="23"/>
        <v>0.4900000000197906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119500.69</v>
      </c>
      <c r="D1155" s="1">
        <f>BILANCA!E178</f>
        <v>141230.85</v>
      </c>
      <c r="E1155" s="1">
        <v>0</v>
      </c>
      <c r="F1155" s="1">
        <v>0</v>
      </c>
      <c r="G1155" s="2">
        <f t="shared" si="22"/>
        <v>69137.531080000001</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19392.3</v>
      </c>
      <c r="D1156" s="1">
        <f>BILANCA!E179</f>
        <v>24578.47</v>
      </c>
      <c r="E1156" s="1">
        <v>0</v>
      </c>
      <c r="F1156" s="1">
        <v>0</v>
      </c>
      <c r="G1156" s="2">
        <f t="shared" si="22"/>
        <v>11859.01852</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35.89</v>
      </c>
      <c r="D1157" s="1">
        <f>BILANCA!E180</f>
        <v>34.35</v>
      </c>
      <c r="E1157" s="1">
        <v>0</v>
      </c>
      <c r="F1157" s="1">
        <v>0</v>
      </c>
      <c r="G1157" s="2">
        <f t="shared" si="22"/>
        <v>18.19866</v>
      </c>
      <c r="H1157" s="2">
        <f t="shared" si="23"/>
        <v>0.46000000000000085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35.89</v>
      </c>
      <c r="D1160" s="1">
        <f>BILANCA!E183</f>
        <v>34.35</v>
      </c>
      <c r="E1160" s="1">
        <v>0</v>
      </c>
      <c r="F1160" s="1">
        <v>0</v>
      </c>
      <c r="G1160" s="2">
        <f t="shared" si="22"/>
        <v>18.512430000000002</v>
      </c>
      <c r="H1160" s="2">
        <f t="shared" si="23"/>
        <v>0.46000000000000085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13365.15</v>
      </c>
      <c r="D1165" s="1">
        <f>BILANCA!E188</f>
        <v>4818.79</v>
      </c>
      <c r="E1165" s="1">
        <v>0</v>
      </c>
      <c r="F1165" s="1">
        <v>0</v>
      </c>
      <c r="G1165" s="2">
        <f t="shared" si="22"/>
        <v>4186.4968600000002</v>
      </c>
      <c r="H1165" s="2">
        <f t="shared" si="23"/>
        <v>0.35999999999967258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v>
      </c>
      <c r="E1166" s="1">
        <v>0</v>
      </c>
      <c r="F1166" s="1">
        <v>0</v>
      </c>
      <c r="G1166" s="2">
        <f t="shared" si="22"/>
        <v>0.73199999999999998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1242284.3599999999</v>
      </c>
      <c r="D1214" s="1">
        <f>BILANCA!E237</f>
        <v>1256835.3099999998</v>
      </c>
      <c r="E1214" s="1">
        <v>0</v>
      </c>
      <c r="F1214" s="1">
        <v>0</v>
      </c>
      <c r="G1214" s="2">
        <f t="shared" si="22"/>
        <v>867625.60037999996</v>
      </c>
      <c r="H1214" s="2">
        <f t="shared" si="23"/>
        <v>0.66999999969266355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1227664.46</v>
      </c>
      <c r="D1215" s="1">
        <f>BILANCA!E238</f>
        <v>1227851.02</v>
      </c>
      <c r="E1215" s="1">
        <v>0</v>
      </c>
      <c r="F1215" s="1">
        <v>0</v>
      </c>
      <c r="G1215" s="2">
        <f t="shared" si="22"/>
        <v>854541.02800000005</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1227664.46</v>
      </c>
      <c r="D1216" s="1">
        <f>BILANCA!E239</f>
        <v>1227851.02</v>
      </c>
      <c r="E1216" s="1">
        <v>0</v>
      </c>
      <c r="F1216" s="1">
        <v>0</v>
      </c>
      <c r="G1216" s="2">
        <f t="shared" si="22"/>
        <v>858224.39450000005</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1179016.44</v>
      </c>
      <c r="D1217" s="1">
        <f>BILANCA!E240</f>
        <v>1178303</v>
      </c>
      <c r="E1217" s="1">
        <v>0</v>
      </c>
      <c r="F1217" s="1">
        <v>0</v>
      </c>
      <c r="G1217" s="2">
        <f t="shared" si="22"/>
        <v>827335.65096</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48648.02</v>
      </c>
      <c r="D1218" s="1">
        <f>BILANCA!E241</f>
        <v>49548.02</v>
      </c>
      <c r="E1218" s="1">
        <v>0</v>
      </c>
      <c r="F1218" s="1">
        <v>0</v>
      </c>
      <c r="G1218" s="2">
        <f t="shared" si="22"/>
        <v>34719.854099999997</v>
      </c>
      <c r="H1218" s="2">
        <f t="shared" si="23"/>
        <v>3.9999999993597157E-2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6879.72</v>
      </c>
      <c r="D1222" s="1">
        <f>BILANCA!E245</f>
        <v>21877.66</v>
      </c>
      <c r="E1222" s="1">
        <v>0</v>
      </c>
      <c r="F1222" s="1">
        <v>0</v>
      </c>
      <c r="G1222" s="2">
        <f t="shared" si="22"/>
        <v>12101.77456</v>
      </c>
      <c r="H1222" s="2">
        <f t="shared" si="23"/>
        <v>0.61999999999989086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6879.72</v>
      </c>
      <c r="D1223" s="1">
        <f>BILANCA!E246</f>
        <v>21877.66</v>
      </c>
      <c r="E1223" s="1">
        <v>0</v>
      </c>
      <c r="F1223" s="1">
        <v>0</v>
      </c>
      <c r="G1223" s="2">
        <f t="shared" si="22"/>
        <v>12152.409599999999</v>
      </c>
      <c r="H1223" s="2">
        <f t="shared" si="23"/>
        <v>0.61999999999989086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6879.72</v>
      </c>
      <c r="D1224" s="1">
        <f>BILANCA!E247</f>
        <v>21877.66</v>
      </c>
      <c r="E1224" s="1">
        <v>0</v>
      </c>
      <c r="F1224" s="1">
        <v>0</v>
      </c>
      <c r="G1224" s="2">
        <f t="shared" si="22"/>
        <v>12203.04464</v>
      </c>
      <c r="H1224" s="2">
        <f t="shared" si="23"/>
        <v>0.61999999999989086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7740.18</v>
      </c>
      <c r="D1232" s="1">
        <f>BILANCA!E255</f>
        <v>7106.63</v>
      </c>
      <c r="E1232" s="1">
        <v>0</v>
      </c>
      <c r="F1232" s="1">
        <v>0</v>
      </c>
      <c r="G1232" s="2">
        <f t="shared" si="22"/>
        <v>5466.4065600000004</v>
      </c>
      <c r="H1232" s="2">
        <f t="shared" si="23"/>
        <v>0.5500000000001819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64152.21</v>
      </c>
      <c r="D1236" s="1">
        <f>BILANCA!E259</f>
        <v>7306.34</v>
      </c>
      <c r="E1236" s="1">
        <v>0</v>
      </c>
      <c r="F1236" s="1">
        <v>0</v>
      </c>
      <c r="G1236" s="2">
        <f t="shared" si="22"/>
        <v>19927.517169999999</v>
      </c>
      <c r="H1236" s="2">
        <f t="shared" si="23"/>
        <v>0.5499999999992724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64152.21</v>
      </c>
      <c r="D1237" s="1">
        <f>BILANCA!E260</f>
        <v>7306.34</v>
      </c>
      <c r="E1237" s="1">
        <v>0</v>
      </c>
      <c r="F1237" s="1">
        <v>0</v>
      </c>
      <c r="G1237" s="2">
        <f t="shared" si="22"/>
        <v>20006.282060000001</v>
      </c>
      <c r="H1237" s="2">
        <f t="shared" si="23"/>
        <v>0.5499999999992724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4477.0600000000004</v>
      </c>
      <c r="D1240" s="1">
        <f>BILANCA!E264</f>
        <v>3390.44</v>
      </c>
      <c r="E1240" s="1">
        <v>0</v>
      </c>
      <c r="F1240" s="1">
        <v>0</v>
      </c>
      <c r="G1240" s="2">
        <f t="shared" si="22"/>
        <v>2893.2905799999999</v>
      </c>
      <c r="H1240" s="2">
        <f t="shared" si="23"/>
        <v>0.50000000000045475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4405.6000000000004</v>
      </c>
      <c r="D1241" s="1">
        <f>BILANCA!E265</f>
        <v>5063.18</v>
      </c>
      <c r="E1241" s="1">
        <v>0</v>
      </c>
      <c r="F1241" s="1">
        <v>0</v>
      </c>
      <c r="G1241" s="2">
        <f t="shared" si="22"/>
        <v>3749.2456800000004</v>
      </c>
      <c r="H1241" s="2">
        <f t="shared" si="23"/>
        <v>0.57999999999992724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11699.69</v>
      </c>
      <c r="D1244" s="1">
        <f>BILANCA!E268</f>
        <v>3328.53</v>
      </c>
      <c r="E1244" s="1">
        <v>0</v>
      </c>
      <c r="F1244" s="1">
        <v>0</v>
      </c>
      <c r="G1244" s="2">
        <f t="shared" si="24"/>
        <v>4791.11175</v>
      </c>
      <c r="H1244" s="2">
        <f t="shared" si="23"/>
        <v>0.77999999999929059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2272.6</v>
      </c>
      <c r="E1263" s="1">
        <v>0</v>
      </c>
      <c r="F1263" s="1">
        <v>0</v>
      </c>
      <c r="G1263" s="2">
        <f t="shared" si="24"/>
        <v>1272.6560000000002</v>
      </c>
      <c r="H1263" s="2">
        <f t="shared" si="23"/>
        <v>0.40000000000009095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152294.03</v>
      </c>
      <c r="D1264" s="1">
        <f>BILANCA!E288</f>
        <v>168389.86</v>
      </c>
      <c r="E1264" s="1">
        <v>0</v>
      </c>
      <c r="F1264" s="1">
        <v>0</v>
      </c>
      <c r="G1264" s="2">
        <f t="shared" si="24"/>
        <v>137429.72375</v>
      </c>
      <c r="H1264" s="2">
        <f t="shared" si="23"/>
        <v>0.17000000001280569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v>
      </c>
      <c r="E1266" s="1">
        <v>0</v>
      </c>
      <c r="F1266" s="1">
        <v>0</v>
      </c>
      <c r="G1266" s="2">
        <f t="shared" si="24"/>
        <v>1.1319999999999999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31.53</v>
      </c>
      <c r="D1274" s="1">
        <f>BILANCA!E298</f>
        <v>0</v>
      </c>
      <c r="E1274" s="1">
        <v>0</v>
      </c>
      <c r="F1274" s="1">
        <v>0</v>
      </c>
      <c r="G1274" s="2">
        <f t="shared" si="24"/>
        <v>9.1752299999999991</v>
      </c>
      <c r="H1274" s="2">
        <f t="shared" si="23"/>
        <v>0.46999999999999886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13333.62</v>
      </c>
      <c r="D1278" s="1">
        <f>BILANCA!E302</f>
        <v>3918.79</v>
      </c>
      <c r="E1278" s="1">
        <v>0</v>
      </c>
      <c r="F1278" s="1">
        <v>0</v>
      </c>
      <c r="G1278" s="2">
        <f t="shared" si="24"/>
        <v>6245.5039999999999</v>
      </c>
      <c r="H1278" s="2">
        <f t="shared" si="23"/>
        <v>0.58999999999923602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1890868.97</v>
      </c>
      <c r="D1408" s="1">
        <f>'RAS-funkcijski'!E114</f>
        <v>2024196.6300000001</v>
      </c>
      <c r="E1408" s="1">
        <v>0</v>
      </c>
      <c r="F1408" s="1">
        <v>0</v>
      </c>
      <c r="G1408" s="2">
        <f t="shared" si="24"/>
        <v>653318.84529999993</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1764627.93</v>
      </c>
      <c r="D1409" s="1">
        <f>'RAS-funkcijski'!E115</f>
        <v>1875154.84</v>
      </c>
      <c r="E1409" s="1">
        <v>0</v>
      </c>
      <c r="F1409" s="1">
        <v>0</v>
      </c>
      <c r="G1409" s="2">
        <f t="shared" si="24"/>
        <v>612158.07470999996</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1764627.93</v>
      </c>
      <c r="D1411" s="1">
        <f>'RAS-funkcijski'!E117</f>
        <v>1875154.84</v>
      </c>
      <c r="E1411" s="1">
        <v>0</v>
      </c>
      <c r="F1411" s="1">
        <v>0</v>
      </c>
      <c r="G1411" s="2">
        <f t="shared" si="24"/>
        <v>623187.94993</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126241.04</v>
      </c>
      <c r="D1420" s="1">
        <f>'RAS-funkcijski'!E126</f>
        <v>149041.79</v>
      </c>
      <c r="E1420" s="1">
        <v>0</v>
      </c>
      <c r="F1420" s="1">
        <v>0</v>
      </c>
      <c r="G1420" s="2">
        <f t="shared" si="24"/>
        <v>51767.603640000001</v>
      </c>
      <c r="H1420" s="2">
        <f t="shared" si="27"/>
        <v>0.24999999998544808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1890868.97</v>
      </c>
      <c r="D1435" s="13">
        <f>'RAS-funkcijski'!E141</f>
        <v>2024196.6300000001</v>
      </c>
      <c r="E1435" s="13">
        <v>0</v>
      </c>
      <c r="F1435" s="13">
        <v>0</v>
      </c>
      <c r="G1435" s="14">
        <f t="shared" si="24"/>
        <v>813678.92551000009</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52615.5</v>
      </c>
      <c r="D1436" s="6">
        <f>'P-VRIO'!E5</f>
        <v>4216.46</v>
      </c>
      <c r="E1436" s="6">
        <v>0</v>
      </c>
      <c r="F1436" s="6">
        <v>0</v>
      </c>
      <c r="G1436" s="7">
        <f t="shared" si="24"/>
        <v>61.048420000000007</v>
      </c>
      <c r="H1436" s="7">
        <f t="shared" si="27"/>
        <v>0.96000000000003638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4216.46</v>
      </c>
      <c r="E1437" s="1">
        <v>0</v>
      </c>
      <c r="F1437" s="1">
        <v>0</v>
      </c>
      <c r="G1437" s="2">
        <f t="shared" si="24"/>
        <v>16.865840000000002</v>
      </c>
      <c r="H1437" s="2">
        <f t="shared" si="27"/>
        <v>0.46000000000003638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4216.46</v>
      </c>
      <c r="E1438" s="1">
        <v>0</v>
      </c>
      <c r="F1438" s="1">
        <v>0</v>
      </c>
      <c r="G1438" s="2">
        <f t="shared" si="24"/>
        <v>25.298760000000001</v>
      </c>
      <c r="H1438" s="2">
        <f t="shared" si="27"/>
        <v>0.46000000000003638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676.39</v>
      </c>
      <c r="E1439" s="1">
        <v>0</v>
      </c>
      <c r="F1439" s="1">
        <v>0</v>
      </c>
      <c r="G1439" s="2">
        <f t="shared" si="24"/>
        <v>5.4111200000000004</v>
      </c>
      <c r="H1439" s="2">
        <f t="shared" si="27"/>
        <v>0.38999999999998636</v>
      </c>
      <c r="I1439" s="10">
        <f t="shared" ref="I1439:I1444" si="28">G1439*H1439</f>
        <v>2.1103367999999265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3540.07</v>
      </c>
      <c r="E1440" s="1">
        <v>0</v>
      </c>
      <c r="F1440" s="1">
        <v>0</v>
      </c>
      <c r="G1440" s="2">
        <f t="shared" si="24"/>
        <v>35.400700000000001</v>
      </c>
      <c r="H1440" s="2">
        <f t="shared" si="27"/>
        <v>7.0000000000163709E-2</v>
      </c>
      <c r="I1440" s="10">
        <f t="shared" si="28"/>
        <v>2.4780490000057953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52615.5</v>
      </c>
      <c r="D1453" s="1">
        <f>'P-VRIO'!E22</f>
        <v>0</v>
      </c>
      <c r="E1453" s="1">
        <v>0</v>
      </c>
      <c r="F1453" s="1">
        <v>0</v>
      </c>
      <c r="G1453" s="2">
        <f t="shared" si="24"/>
        <v>947.07899999999995</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52615.5</v>
      </c>
      <c r="D1454" s="1">
        <f>'P-VRIO'!E23</f>
        <v>0</v>
      </c>
      <c r="E1454" s="1">
        <v>0</v>
      </c>
      <c r="F1454" s="1">
        <v>0</v>
      </c>
      <c r="G1454" s="2">
        <f t="shared" si="24"/>
        <v>999.69449999999995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52615.5</v>
      </c>
      <c r="D1456" s="1">
        <f>'P-VRIO'!E25</f>
        <v>0</v>
      </c>
      <c r="E1456" s="1">
        <v>0</v>
      </c>
      <c r="F1456" s="1">
        <v>0</v>
      </c>
      <c r="G1456" s="2">
        <f t="shared" si="24"/>
        <v>1104.9255000000001</v>
      </c>
      <c r="H1456" s="2">
        <f t="shared" si="27"/>
        <v>0.5</v>
      </c>
      <c r="I1456" s="10">
        <f t="shared" si="30"/>
        <v>552.46275000000003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152294.03</v>
      </c>
      <c r="D1480" s="6"/>
      <c r="E1480" s="6">
        <v>0</v>
      </c>
      <c r="F1480" s="6">
        <v>0</v>
      </c>
      <c r="G1480" s="7">
        <f t="shared" ref="G1480:G1580" si="34">B1480/1000*C1480</f>
        <v>152.29402999999999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2068617.51</v>
      </c>
      <c r="D1481" s="1">
        <v>0</v>
      </c>
      <c r="E1481" s="1">
        <v>0</v>
      </c>
      <c r="F1481" s="1">
        <v>0</v>
      </c>
      <c r="G1481" s="2">
        <f t="shared" si="34"/>
        <v>4137.2350200000001</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18351.59</v>
      </c>
      <c r="D1482" s="1">
        <v>0</v>
      </c>
      <c r="E1482" s="1">
        <v>0</v>
      </c>
      <c r="F1482" s="1">
        <v>0</v>
      </c>
      <c r="G1482" s="2">
        <f t="shared" si="34"/>
        <v>55.054770000000005</v>
      </c>
      <c r="H1482" s="2">
        <f t="shared" si="35"/>
        <v>0.40999999999985448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2032085.22</v>
      </c>
      <c r="D1483" s="1">
        <v>0</v>
      </c>
      <c r="E1483" s="1">
        <v>0</v>
      </c>
      <c r="F1483" s="1">
        <v>0</v>
      </c>
      <c r="G1483" s="2">
        <f t="shared" si="34"/>
        <v>8128.3408799999997</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1673657.39</v>
      </c>
      <c r="D1484" s="1">
        <v>0</v>
      </c>
      <c r="E1484" s="1">
        <v>0</v>
      </c>
      <c r="F1484" s="1">
        <v>0</v>
      </c>
      <c r="G1484" s="2">
        <f t="shared" si="34"/>
        <v>8368.2869499999997</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334327.90000000002</v>
      </c>
      <c r="D1485" s="1">
        <v>0</v>
      </c>
      <c r="E1485" s="1">
        <v>0</v>
      </c>
      <c r="F1485" s="1">
        <v>0</v>
      </c>
      <c r="G1485" s="2">
        <f t="shared" si="34"/>
        <v>2005.9674000000002</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348.47</v>
      </c>
      <c r="D1486" s="1">
        <v>0</v>
      </c>
      <c r="E1486" s="1">
        <v>0</v>
      </c>
      <c r="F1486" s="1">
        <v>0</v>
      </c>
      <c r="G1486" s="2">
        <f t="shared" si="34"/>
        <v>2.4392900000000002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14952.16</v>
      </c>
      <c r="D1489" s="1">
        <v>0</v>
      </c>
      <c r="E1489" s="1">
        <v>0</v>
      </c>
      <c r="F1489" s="1">
        <v>0</v>
      </c>
      <c r="G1489" s="2">
        <f t="shared" si="34"/>
        <v>149.52160000000001</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8799.2999999999993</v>
      </c>
      <c r="D1491" s="1">
        <v>0</v>
      </c>
      <c r="E1491" s="1">
        <v>0</v>
      </c>
      <c r="F1491" s="1">
        <v>0</v>
      </c>
      <c r="G1491" s="2">
        <f t="shared" si="34"/>
        <v>105.5916</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18180.7</v>
      </c>
      <c r="D1492" s="1">
        <v>0</v>
      </c>
      <c r="E1492" s="1">
        <v>0</v>
      </c>
      <c r="F1492" s="1">
        <v>0</v>
      </c>
      <c r="G1492" s="2">
        <f t="shared" si="34"/>
        <v>236.34909999999999</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2050247.0799999998</v>
      </c>
      <c r="D1499" s="1">
        <v>0</v>
      </c>
      <c r="E1499" s="1">
        <v>0</v>
      </c>
      <c r="F1499" s="1">
        <v>0</v>
      </c>
      <c r="G1499" s="2">
        <f t="shared" si="34"/>
        <v>41004.941599999998</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27766.42</v>
      </c>
      <c r="D1500" s="1">
        <v>0</v>
      </c>
      <c r="E1500" s="1">
        <v>0</v>
      </c>
      <c r="F1500" s="1">
        <v>0</v>
      </c>
      <c r="G1500" s="2">
        <f t="shared" si="34"/>
        <v>583.09482000000003</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2004301.96</v>
      </c>
      <c r="D1501" s="1">
        <v>0</v>
      </c>
      <c r="E1501" s="1">
        <v>0</v>
      </c>
      <c r="F1501" s="1">
        <v>0</v>
      </c>
      <c r="G1501" s="2">
        <f t="shared" si="34"/>
        <v>44094.643119999993</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1651927.23</v>
      </c>
      <c r="D1502" s="1">
        <v>0</v>
      </c>
      <c r="E1502" s="1">
        <v>0</v>
      </c>
      <c r="F1502" s="1">
        <v>0</v>
      </c>
      <c r="G1502" s="2">
        <f t="shared" si="34"/>
        <v>37994.326289999997</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329141.73</v>
      </c>
      <c r="D1503" s="1">
        <v>0</v>
      </c>
      <c r="E1503" s="1">
        <v>0</v>
      </c>
      <c r="F1503" s="1">
        <v>0</v>
      </c>
      <c r="G1503" s="2">
        <f t="shared" si="34"/>
        <v>7899.4015199999994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350.01</v>
      </c>
      <c r="D1504" s="1">
        <v>0</v>
      </c>
      <c r="E1504" s="1">
        <v>0</v>
      </c>
      <c r="F1504" s="1">
        <v>0</v>
      </c>
      <c r="G1504" s="2">
        <f t="shared" si="34"/>
        <v>8.7502499999999994</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14952.16</v>
      </c>
      <c r="D1507" s="1">
        <v>0</v>
      </c>
      <c r="E1507" s="1">
        <v>0</v>
      </c>
      <c r="F1507" s="1">
        <v>0</v>
      </c>
      <c r="G1507" s="2">
        <f t="shared" si="34"/>
        <v>418.66048000000001</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7930.83</v>
      </c>
      <c r="D1509" s="1">
        <v>0</v>
      </c>
      <c r="E1509" s="1">
        <v>0</v>
      </c>
      <c r="F1509" s="1">
        <v>0</v>
      </c>
      <c r="G1509" s="2">
        <f t="shared" si="34"/>
        <v>237.92489999999998</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18178.7</v>
      </c>
      <c r="D1510" s="1">
        <v>0</v>
      </c>
      <c r="E1510" s="1">
        <v>0</v>
      </c>
      <c r="F1510" s="1">
        <v>0</v>
      </c>
      <c r="G1510" s="2">
        <f t="shared" si="34"/>
        <v>563.53970000000004</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170664.4600000002</v>
      </c>
      <c r="D1517" s="1">
        <v>0</v>
      </c>
      <c r="E1517" s="1">
        <v>0</v>
      </c>
      <c r="F1517" s="1">
        <v>0</v>
      </c>
      <c r="G1517" s="2">
        <f t="shared" si="34"/>
        <v>6485.2494800000077</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2272.6</v>
      </c>
      <c r="D1518" s="1">
        <v>0</v>
      </c>
      <c r="E1518" s="1">
        <v>0</v>
      </c>
      <c r="F1518" s="1">
        <v>0</v>
      </c>
      <c r="G1518" s="2">
        <f t="shared" si="34"/>
        <v>88.631399999999999</v>
      </c>
      <c r="H1518" s="2">
        <f t="shared" si="35"/>
        <v>0.40000000000009095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2272.6</v>
      </c>
      <c r="D1524" s="1">
        <v>0</v>
      </c>
      <c r="E1524" s="1">
        <v>0</v>
      </c>
      <c r="F1524" s="1">
        <v>0</v>
      </c>
      <c r="G1524" s="2">
        <f t="shared" si="34"/>
        <v>102.267</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2272.6</v>
      </c>
      <c r="D1530" s="1">
        <v>0</v>
      </c>
      <c r="E1530" s="1">
        <v>0</v>
      </c>
      <c r="F1530" s="1">
        <v>0</v>
      </c>
      <c r="G1530" s="2">
        <f t="shared" si="34"/>
        <v>115.90259999999999</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2272.6</v>
      </c>
      <c r="D1531" s="1">
        <v>0</v>
      </c>
      <c r="E1531" s="1">
        <v>0</v>
      </c>
      <c r="F1531" s="1">
        <v>0</v>
      </c>
      <c r="G1531" s="2">
        <f t="shared" si="34"/>
        <v>118.17519999999999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168391.86000000002</v>
      </c>
      <c r="D1576" s="1">
        <v>0</v>
      </c>
      <c r="E1576" s="1">
        <v>0</v>
      </c>
      <c r="F1576" s="1">
        <v>0</v>
      </c>
      <c r="G1576" s="2">
        <f t="shared" si="34"/>
        <v>16334.010420000002</v>
      </c>
      <c r="H1576" s="2">
        <f t="shared" si="35"/>
        <v>0.13999999998486601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3918.79</v>
      </c>
      <c r="D1577" s="1">
        <v>0</v>
      </c>
      <c r="E1577" s="1">
        <v>0</v>
      </c>
      <c r="F1577" s="1">
        <v>0</v>
      </c>
      <c r="G1577" s="2">
        <f t="shared" si="34"/>
        <v>384.04142000000002</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164471.07</v>
      </c>
      <c r="D1578" s="1">
        <v>0</v>
      </c>
      <c r="E1578" s="1">
        <v>0</v>
      </c>
      <c r="F1578" s="1">
        <v>0</v>
      </c>
      <c r="G1578" s="2">
        <f t="shared" si="34"/>
        <v>16282.635930000002</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v>
      </c>
      <c r="D1579" s="1">
        <v>0</v>
      </c>
      <c r="E1579" s="1">
        <v>0</v>
      </c>
      <c r="F1579" s="1">
        <v>0</v>
      </c>
      <c r="G1579" s="2">
        <f t="shared" si="34"/>
        <v>0.2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10758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1685719.32</v>
      </c>
      <c r="I16" s="170">
        <f>'PR-RAS'!E6</f>
        <v>2039194.5699999998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1689033.7099999997</v>
      </c>
      <c r="I17" s="170">
        <f>'PR-RAS'!E151</f>
        <v>2005115.93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6879.7200000004377</v>
      </c>
      <c r="I18" s="170">
        <f>'PR-RAS'!E645</f>
        <v>21877.659999999945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1227664.46</v>
      </c>
      <c r="I20" s="173">
        <f>BILANCA!E7</f>
        <v>1227851.02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166913.93</v>
      </c>
      <c r="I21" s="175">
        <f>BILANCA!E68</f>
        <v>199648.75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152294.03</v>
      </c>
      <c r="I22" s="175">
        <f>BILANCA!E176</f>
        <v>170664.46000000002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1242284.3599999999</v>
      </c>
      <c r="I23" s="177">
        <f>BILANCA!E237</f>
        <v>1256835.3099999998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1890868.97</v>
      </c>
      <c r="I27" s="175">
        <f>'RAS-funkcijski'!E114</f>
        <v>2024196.6300000001</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1890868.97</v>
      </c>
      <c r="I28" s="179">
        <f>'RAS-funkcijski'!E141</f>
        <v>2024196.6300000001</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52615.5</v>
      </c>
      <c r="I29" s="173">
        <f>'P-VRIO'!E5</f>
        <v>4216.46</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52615.5</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152294.03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170664.4600000002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2272.6</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168391.86000000002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7"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1685719.32</v>
      </c>
      <c r="E6" s="51">
        <f>E7+E44+E50+E82+E106+E124+E133+E139</f>
        <v>2039194.5699999998</v>
      </c>
      <c r="F6" s="52">
        <f t="shared" ref="F6:F131" si="0">IF(D6&lt;&gt;0,IF(E6/D6&gt;=100,"&gt;&gt;100",E6/D6*100),"-")</f>
        <v>120.96880814061024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1464736.8800000001</v>
      </c>
      <c r="E50" s="51">
        <f>E51+E54+E59+E62+E65+E68+E71+E74+E77</f>
        <v>1802378.6199999999</v>
      </c>
      <c r="F50" s="52">
        <f t="shared" si="0"/>
        <v>123.05135786572123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1464736.8800000001</v>
      </c>
      <c r="E68" s="51">
        <f t="shared" si="15"/>
        <v>1802378.6199999999</v>
      </c>
      <c r="F68" s="52">
        <f t="shared" si="0"/>
        <v>123.05135786572123</v>
      </c>
    </row>
    <row r="69" spans="1:6" ht="12.75" customHeight="1" x14ac:dyDescent="0.2">
      <c r="A69" s="53" t="s">
        <v>184</v>
      </c>
      <c r="B69" s="85" t="s">
        <v>185</v>
      </c>
      <c r="C69" s="50" t="s">
        <v>184</v>
      </c>
      <c r="D69" s="242">
        <v>1457953.3</v>
      </c>
      <c r="E69" s="242">
        <v>1789702.39</v>
      </c>
      <c r="F69" s="52">
        <f t="shared" si="0"/>
        <v>122.75443870527265</v>
      </c>
    </row>
    <row r="70" spans="1:6" ht="24" x14ac:dyDescent="0.2">
      <c r="A70" s="53" t="s">
        <v>186</v>
      </c>
      <c r="B70" s="85" t="s">
        <v>187</v>
      </c>
      <c r="C70" s="50" t="s">
        <v>186</v>
      </c>
      <c r="D70" s="242">
        <v>6783.58</v>
      </c>
      <c r="E70" s="242">
        <v>12676.23</v>
      </c>
      <c r="F70" s="52">
        <f t="shared" si="0"/>
        <v>186.86637439228252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48.32</v>
      </c>
      <c r="E82" s="51">
        <f t="shared" si="19"/>
        <v>8.94</v>
      </c>
      <c r="F82" s="52">
        <f t="shared" si="0"/>
        <v>18.501655629139073</v>
      </c>
    </row>
    <row r="83" spans="1:6" ht="12.75" customHeight="1" x14ac:dyDescent="0.2">
      <c r="A83" s="53">
        <v>641</v>
      </c>
      <c r="B83" s="85" t="s">
        <v>212</v>
      </c>
      <c r="C83" s="50" t="s">
        <v>213</v>
      </c>
      <c r="D83" s="51">
        <f t="shared" ref="D83:E83" si="20">SUM(D84:D90)</f>
        <v>48.32</v>
      </c>
      <c r="E83" s="51">
        <f t="shared" si="20"/>
        <v>8.94</v>
      </c>
      <c r="F83" s="52">
        <f t="shared" si="0"/>
        <v>18.501655629139073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48.32</v>
      </c>
      <c r="E85" s="242">
        <v>8.94</v>
      </c>
      <c r="F85" s="52">
        <f t="shared" si="0"/>
        <v>18.501655629139073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84467</v>
      </c>
      <c r="E106" s="51">
        <f t="shared" si="23"/>
        <v>92745.919999999998</v>
      </c>
      <c r="F106" s="52">
        <f t="shared" si="0"/>
        <v>109.80136621402441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84467</v>
      </c>
      <c r="E112" s="51">
        <f t="shared" si="25"/>
        <v>92745.919999999998</v>
      </c>
      <c r="F112" s="52">
        <f t="shared" si="0"/>
        <v>109.80136621402441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84467</v>
      </c>
      <c r="E117" s="242">
        <v>92745.919999999998</v>
      </c>
      <c r="F117" s="52">
        <f t="shared" si="0"/>
        <v>109.80136621402441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10700.220000000001</v>
      </c>
      <c r="E124" s="51">
        <f t="shared" si="27"/>
        <v>21223.59</v>
      </c>
      <c r="F124" s="52">
        <f t="shared" si="0"/>
        <v>198.34723024386412</v>
      </c>
    </row>
    <row r="125" spans="1:6" ht="12.75" customHeight="1" x14ac:dyDescent="0.2">
      <c r="A125" s="53">
        <v>661</v>
      </c>
      <c r="B125" s="86" t="s">
        <v>296</v>
      </c>
      <c r="C125" s="50" t="s">
        <v>297</v>
      </c>
      <c r="D125" s="51">
        <f t="shared" ref="D125:E125" si="28">SUM(D126:D127)</f>
        <v>9920.8700000000008</v>
      </c>
      <c r="E125" s="51">
        <f t="shared" si="28"/>
        <v>12193.05</v>
      </c>
      <c r="F125" s="52">
        <f t="shared" si="0"/>
        <v>122.90303168976106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9920.8700000000008</v>
      </c>
      <c r="E127" s="242">
        <v>12193.05</v>
      </c>
      <c r="F127" s="52">
        <f t="shared" si="0"/>
        <v>122.90303168976106</v>
      </c>
    </row>
    <row r="128" spans="1:6" ht="24" x14ac:dyDescent="0.2">
      <c r="A128" s="53">
        <v>663</v>
      </c>
      <c r="B128" s="231" t="s">
        <v>302</v>
      </c>
      <c r="C128" s="50" t="s">
        <v>303</v>
      </c>
      <c r="D128" s="51">
        <f t="shared" ref="D128:E128" si="29">SUM(D129:D132)</f>
        <v>779.35</v>
      </c>
      <c r="E128" s="51">
        <f t="shared" si="29"/>
        <v>9030.5400000000009</v>
      </c>
      <c r="F128" s="52">
        <f t="shared" si="0"/>
        <v>1158.7271444152179</v>
      </c>
    </row>
    <row r="129" spans="1:6" ht="12.75" customHeight="1" x14ac:dyDescent="0.2">
      <c r="A129" s="53">
        <v>6631</v>
      </c>
      <c r="B129" s="86" t="s">
        <v>304</v>
      </c>
      <c r="C129" s="50" t="s">
        <v>305</v>
      </c>
      <c r="D129" s="242">
        <v>779.35</v>
      </c>
      <c r="E129" s="242">
        <v>8130.54</v>
      </c>
      <c r="F129" s="52">
        <f t="shared" si="0"/>
        <v>1043.2462949894143</v>
      </c>
    </row>
    <row r="130" spans="1:6" ht="12.75" customHeight="1" x14ac:dyDescent="0.2">
      <c r="A130" s="53">
        <v>6632</v>
      </c>
      <c r="B130" s="232" t="s">
        <v>306</v>
      </c>
      <c r="C130" s="50" t="s">
        <v>307</v>
      </c>
      <c r="D130" s="242">
        <v>0</v>
      </c>
      <c r="E130" s="242">
        <v>900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125766.9</v>
      </c>
      <c r="E133" s="51">
        <f t="shared" si="30"/>
        <v>122837.5</v>
      </c>
      <c r="F133" s="52">
        <f t="shared" ref="F133:F223" si="31">IF(D133&lt;&gt;0,IF(E133/D133&gt;=100,"&gt;&gt;100",E133/D133*100),"-")</f>
        <v>97.670770290116081</v>
      </c>
    </row>
    <row r="134" spans="1:6" ht="24" x14ac:dyDescent="0.2">
      <c r="A134" s="53">
        <v>671</v>
      </c>
      <c r="B134" s="232" t="s">
        <v>314</v>
      </c>
      <c r="C134" s="50" t="s">
        <v>315</v>
      </c>
      <c r="D134" s="51">
        <f t="shared" ref="D134:E134" si="32">SUM(D135:D137)</f>
        <v>125766.9</v>
      </c>
      <c r="E134" s="51">
        <f t="shared" si="32"/>
        <v>122837.5</v>
      </c>
      <c r="F134" s="52">
        <f t="shared" si="31"/>
        <v>97.670770290116081</v>
      </c>
    </row>
    <row r="135" spans="1:6" ht="12.75" customHeight="1" x14ac:dyDescent="0.2">
      <c r="A135" s="53">
        <v>6711</v>
      </c>
      <c r="B135" s="85" t="s">
        <v>316</v>
      </c>
      <c r="C135" s="50" t="s">
        <v>317</v>
      </c>
      <c r="D135" s="242">
        <v>125766.9</v>
      </c>
      <c r="E135" s="242">
        <v>122837.5</v>
      </c>
      <c r="F135" s="52">
        <f t="shared" si="31"/>
        <v>97.670770290116081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1689033.7099999997</v>
      </c>
      <c r="E151" s="51">
        <f t="shared" si="35"/>
        <v>2005115.93</v>
      </c>
      <c r="F151" s="52">
        <f t="shared" si="31"/>
        <v>118.7137899100901</v>
      </c>
    </row>
    <row r="152" spans="1:6" ht="12.75" customHeight="1" x14ac:dyDescent="0.2">
      <c r="A152" s="53">
        <v>31</v>
      </c>
      <c r="B152" s="85" t="s">
        <v>349</v>
      </c>
      <c r="C152" s="50" t="s">
        <v>35</v>
      </c>
      <c r="D152" s="51">
        <f t="shared" ref="D152:E152" si="36">D153+D158+D159</f>
        <v>1340393.01</v>
      </c>
      <c r="E152" s="51">
        <f t="shared" si="36"/>
        <v>1655851.4300000002</v>
      </c>
      <c r="F152" s="52">
        <f t="shared" si="31"/>
        <v>123.53477059687145</v>
      </c>
    </row>
    <row r="153" spans="1:6" ht="12.75" customHeight="1" x14ac:dyDescent="0.2">
      <c r="A153" s="53">
        <v>311</v>
      </c>
      <c r="B153" s="85" t="s">
        <v>350</v>
      </c>
      <c r="C153" s="50" t="s">
        <v>351</v>
      </c>
      <c r="D153" s="51">
        <f t="shared" ref="D153:E153" si="37">SUM(D154:D157)</f>
        <v>1100920.83</v>
      </c>
      <c r="E153" s="51">
        <f t="shared" si="37"/>
        <v>1368123.9800000002</v>
      </c>
      <c r="F153" s="52">
        <f t="shared" si="31"/>
        <v>124.27087786139901</v>
      </c>
    </row>
    <row r="154" spans="1:6" ht="12.75" customHeight="1" x14ac:dyDescent="0.2">
      <c r="A154" s="53">
        <v>3111</v>
      </c>
      <c r="B154" s="85" t="s">
        <v>352</v>
      </c>
      <c r="C154" s="50" t="s">
        <v>353</v>
      </c>
      <c r="D154" s="242">
        <v>1073858.5900000001</v>
      </c>
      <c r="E154" s="242">
        <v>1324566.8700000001</v>
      </c>
      <c r="F154" s="52">
        <f t="shared" si="31"/>
        <v>123.34648922443317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20677.66</v>
      </c>
      <c r="E156" s="242">
        <v>33798.370000000003</v>
      </c>
      <c r="F156" s="52">
        <f t="shared" si="31"/>
        <v>163.45355325505886</v>
      </c>
    </row>
    <row r="157" spans="1:6" ht="12.75" customHeight="1" x14ac:dyDescent="0.2">
      <c r="A157" s="53">
        <v>3114</v>
      </c>
      <c r="B157" s="85" t="s">
        <v>358</v>
      </c>
      <c r="C157" s="50" t="s">
        <v>359</v>
      </c>
      <c r="D157" s="242">
        <v>6384.58</v>
      </c>
      <c r="E157" s="242">
        <v>9758.74</v>
      </c>
      <c r="F157" s="52">
        <f t="shared" si="31"/>
        <v>152.84858205238245</v>
      </c>
    </row>
    <row r="158" spans="1:6" ht="12.75" customHeight="1" x14ac:dyDescent="0.2">
      <c r="A158" s="53">
        <v>312</v>
      </c>
      <c r="B158" s="85" t="s">
        <v>360</v>
      </c>
      <c r="C158" s="50" t="s">
        <v>361</v>
      </c>
      <c r="D158" s="242">
        <v>56995.96</v>
      </c>
      <c r="E158" s="242">
        <v>64419.79</v>
      </c>
      <c r="F158" s="52">
        <f t="shared" si="31"/>
        <v>113.02518634654106</v>
      </c>
    </row>
    <row r="159" spans="1:6" ht="12.75" customHeight="1" x14ac:dyDescent="0.2">
      <c r="A159" s="53">
        <v>313</v>
      </c>
      <c r="B159" s="85" t="s">
        <v>362</v>
      </c>
      <c r="C159" s="50" t="s">
        <v>363</v>
      </c>
      <c r="D159" s="51">
        <f t="shared" ref="D159:E159" si="38">SUM(D160:D162)</f>
        <v>182476.22</v>
      </c>
      <c r="E159" s="51">
        <f t="shared" si="38"/>
        <v>223307.66</v>
      </c>
      <c r="F159" s="52">
        <f t="shared" si="31"/>
        <v>122.37630744433439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182424.24</v>
      </c>
      <c r="E161" s="242">
        <v>223307.66</v>
      </c>
      <c r="F161" s="52">
        <f t="shared" si="31"/>
        <v>122.41117737423492</v>
      </c>
    </row>
    <row r="162" spans="1:6" ht="12.75" customHeight="1" x14ac:dyDescent="0.2">
      <c r="A162" s="53">
        <v>3133</v>
      </c>
      <c r="B162" s="85" t="s">
        <v>367</v>
      </c>
      <c r="C162" s="50" t="s">
        <v>368</v>
      </c>
      <c r="D162" s="242">
        <v>51.98</v>
      </c>
      <c r="E162" s="242"/>
      <c r="F162" s="52">
        <f t="shared" si="31"/>
        <v>0</v>
      </c>
    </row>
    <row r="163" spans="1:6" ht="12.75" customHeight="1" x14ac:dyDescent="0.2">
      <c r="A163" s="53">
        <v>32</v>
      </c>
      <c r="B163" s="85" t="s">
        <v>369</v>
      </c>
      <c r="C163" s="50" t="s">
        <v>370</v>
      </c>
      <c r="D163" s="51">
        <f t="shared" ref="D163:E163" si="39">D164+D169+D177+D187+D188</f>
        <v>325916.45999999996</v>
      </c>
      <c r="E163" s="51">
        <f t="shared" si="39"/>
        <v>333183.48000000004</v>
      </c>
      <c r="F163" s="52">
        <f t="shared" si="31"/>
        <v>102.22971862175972</v>
      </c>
    </row>
    <row r="164" spans="1:6" ht="12.75" customHeight="1" x14ac:dyDescent="0.2">
      <c r="A164" s="53">
        <v>321</v>
      </c>
      <c r="B164" s="85" t="s">
        <v>371</v>
      </c>
      <c r="C164" s="50" t="s">
        <v>372</v>
      </c>
      <c r="D164" s="51">
        <f t="shared" ref="D164:E164" si="40">SUM(D165:D168)</f>
        <v>59814.130000000005</v>
      </c>
      <c r="E164" s="51">
        <f t="shared" si="40"/>
        <v>63369.35</v>
      </c>
      <c r="F164" s="52">
        <f t="shared" si="31"/>
        <v>105.94377950494305</v>
      </c>
    </row>
    <row r="165" spans="1:6" ht="12.75" customHeight="1" x14ac:dyDescent="0.2">
      <c r="A165" s="53">
        <v>3211</v>
      </c>
      <c r="B165" s="85" t="s">
        <v>373</v>
      </c>
      <c r="C165" s="50" t="s">
        <v>374</v>
      </c>
      <c r="D165" s="242">
        <v>7662.78</v>
      </c>
      <c r="E165" s="242">
        <v>7895.22</v>
      </c>
      <c r="F165" s="52">
        <f t="shared" si="31"/>
        <v>103.0333638705535</v>
      </c>
    </row>
    <row r="166" spans="1:6" ht="12.75" customHeight="1" x14ac:dyDescent="0.2">
      <c r="A166" s="53">
        <v>3212</v>
      </c>
      <c r="B166" s="85" t="s">
        <v>375</v>
      </c>
      <c r="C166" s="50" t="s">
        <v>376</v>
      </c>
      <c r="D166" s="242">
        <v>49053.87</v>
      </c>
      <c r="E166" s="242">
        <v>53163.63</v>
      </c>
      <c r="F166" s="52">
        <f t="shared" si="31"/>
        <v>108.37805457551055</v>
      </c>
    </row>
    <row r="167" spans="1:6" ht="12.75" customHeight="1" x14ac:dyDescent="0.2">
      <c r="A167" s="53">
        <v>3213</v>
      </c>
      <c r="B167" s="85" t="s">
        <v>377</v>
      </c>
      <c r="C167" s="50" t="s">
        <v>378</v>
      </c>
      <c r="D167" s="242">
        <v>1037.08</v>
      </c>
      <c r="E167" s="242">
        <v>1075</v>
      </c>
      <c r="F167" s="52">
        <f t="shared" si="31"/>
        <v>103.65641994831643</v>
      </c>
    </row>
    <row r="168" spans="1:6" ht="12.75" customHeight="1" x14ac:dyDescent="0.2">
      <c r="A168" s="53">
        <v>3214</v>
      </c>
      <c r="B168" s="85" t="s">
        <v>379</v>
      </c>
      <c r="C168" s="50" t="s">
        <v>380</v>
      </c>
      <c r="D168" s="242">
        <v>2060.4</v>
      </c>
      <c r="E168" s="242">
        <v>1235.5</v>
      </c>
      <c r="F168" s="52">
        <f t="shared" si="31"/>
        <v>59.964084643758483</v>
      </c>
    </row>
    <row r="169" spans="1:6" ht="12.75" customHeight="1" x14ac:dyDescent="0.2">
      <c r="A169" s="53">
        <v>322</v>
      </c>
      <c r="B169" s="85" t="s">
        <v>381</v>
      </c>
      <c r="C169" s="50" t="s">
        <v>382</v>
      </c>
      <c r="D169" s="51">
        <f t="shared" ref="D169:E169" si="41">SUM(D170:D176)</f>
        <v>189487.79</v>
      </c>
      <c r="E169" s="51">
        <f t="shared" si="41"/>
        <v>185194.7</v>
      </c>
      <c r="F169" s="52">
        <f t="shared" si="31"/>
        <v>97.734371169772999</v>
      </c>
    </row>
    <row r="170" spans="1:6" ht="12.75" customHeight="1" x14ac:dyDescent="0.2">
      <c r="A170" s="53">
        <v>3221</v>
      </c>
      <c r="B170" s="85" t="s">
        <v>383</v>
      </c>
      <c r="C170" s="50" t="s">
        <v>384</v>
      </c>
      <c r="D170" s="242">
        <v>18585.330000000002</v>
      </c>
      <c r="E170" s="242">
        <v>18940.91</v>
      </c>
      <c r="F170" s="52">
        <f t="shared" si="31"/>
        <v>101.91322941266041</v>
      </c>
    </row>
    <row r="171" spans="1:6" ht="12.75" customHeight="1" x14ac:dyDescent="0.2">
      <c r="A171" s="53">
        <v>3222</v>
      </c>
      <c r="B171" s="85" t="s">
        <v>385</v>
      </c>
      <c r="C171" s="50" t="s">
        <v>386</v>
      </c>
      <c r="D171" s="242">
        <v>120753.49</v>
      </c>
      <c r="E171" s="242">
        <v>127891.03</v>
      </c>
      <c r="F171" s="52">
        <f t="shared" si="31"/>
        <v>105.91083537212877</v>
      </c>
    </row>
    <row r="172" spans="1:6" ht="12.75" customHeight="1" x14ac:dyDescent="0.2">
      <c r="A172" s="53">
        <v>3223</v>
      </c>
      <c r="B172" s="85" t="s">
        <v>387</v>
      </c>
      <c r="C172" s="50" t="s">
        <v>388</v>
      </c>
      <c r="D172" s="242">
        <v>40458.58</v>
      </c>
      <c r="E172" s="242">
        <v>33117.39</v>
      </c>
      <c r="F172" s="52">
        <f t="shared" si="31"/>
        <v>81.855047804445917</v>
      </c>
    </row>
    <row r="173" spans="1:6" ht="12.75" customHeight="1" x14ac:dyDescent="0.2">
      <c r="A173" s="53">
        <v>3224</v>
      </c>
      <c r="B173" s="85" t="s">
        <v>389</v>
      </c>
      <c r="C173" s="50" t="s">
        <v>390</v>
      </c>
      <c r="D173" s="242">
        <v>5121.3599999999997</v>
      </c>
      <c r="E173" s="242">
        <v>1837</v>
      </c>
      <c r="F173" s="52">
        <f t="shared" si="31"/>
        <v>35.86937844635019</v>
      </c>
    </row>
    <row r="174" spans="1:6" ht="12.75" customHeight="1" x14ac:dyDescent="0.2">
      <c r="A174" s="53">
        <v>3225</v>
      </c>
      <c r="B174" s="85" t="s">
        <v>391</v>
      </c>
      <c r="C174" s="50" t="s">
        <v>392</v>
      </c>
      <c r="D174" s="242">
        <v>4086.74</v>
      </c>
      <c r="E174" s="242">
        <v>2167.7199999999998</v>
      </c>
      <c r="F174" s="52">
        <f t="shared" si="31"/>
        <v>53.042767584920995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482.29</v>
      </c>
      <c r="E176" s="242">
        <v>1240.6500000000001</v>
      </c>
      <c r="F176" s="52">
        <f t="shared" si="31"/>
        <v>257.24149370710569</v>
      </c>
    </row>
    <row r="177" spans="1:6" ht="12.75" customHeight="1" x14ac:dyDescent="0.2">
      <c r="A177" s="53">
        <v>323</v>
      </c>
      <c r="B177" s="85" t="s">
        <v>397</v>
      </c>
      <c r="C177" s="50" t="s">
        <v>398</v>
      </c>
      <c r="D177" s="51">
        <f t="shared" ref="D177:E177" si="42">SUM(D178:D186)</f>
        <v>66353.759999999995</v>
      </c>
      <c r="E177" s="51">
        <f t="shared" si="42"/>
        <v>66607.37</v>
      </c>
      <c r="F177" s="52">
        <f t="shared" si="31"/>
        <v>100.38220893586136</v>
      </c>
    </row>
    <row r="178" spans="1:6" ht="12.75" customHeight="1" x14ac:dyDescent="0.2">
      <c r="A178" s="53">
        <v>3231</v>
      </c>
      <c r="B178" s="85" t="s">
        <v>399</v>
      </c>
      <c r="C178" s="50" t="s">
        <v>400</v>
      </c>
      <c r="D178" s="242">
        <v>12080.88</v>
      </c>
      <c r="E178" s="242">
        <v>18905.45</v>
      </c>
      <c r="F178" s="52">
        <f t="shared" si="31"/>
        <v>156.49066955387357</v>
      </c>
    </row>
    <row r="179" spans="1:6" ht="12.75" customHeight="1" x14ac:dyDescent="0.2">
      <c r="A179" s="53">
        <v>3232</v>
      </c>
      <c r="B179" s="85" t="s">
        <v>401</v>
      </c>
      <c r="C179" s="50" t="s">
        <v>402</v>
      </c>
      <c r="D179" s="242">
        <v>17847.21</v>
      </c>
      <c r="E179" s="242">
        <v>11303.71</v>
      </c>
      <c r="F179" s="52">
        <f t="shared" si="31"/>
        <v>63.336006019988552</v>
      </c>
    </row>
    <row r="180" spans="1:6" ht="12.75" customHeight="1" x14ac:dyDescent="0.2">
      <c r="A180" s="53">
        <v>3233</v>
      </c>
      <c r="B180" s="85" t="s">
        <v>403</v>
      </c>
      <c r="C180" s="50" t="s">
        <v>404</v>
      </c>
      <c r="D180" s="242">
        <v>0</v>
      </c>
      <c r="E180" s="242">
        <v>908.85</v>
      </c>
      <c r="F180" s="52" t="str">
        <f t="shared" si="31"/>
        <v>-</v>
      </c>
    </row>
    <row r="181" spans="1:6" ht="12.75" customHeight="1" x14ac:dyDescent="0.2">
      <c r="A181" s="53">
        <v>3234</v>
      </c>
      <c r="B181" s="85" t="s">
        <v>405</v>
      </c>
      <c r="C181" s="50" t="s">
        <v>406</v>
      </c>
      <c r="D181" s="242">
        <v>19192.57</v>
      </c>
      <c r="E181" s="242">
        <v>17077.669999999998</v>
      </c>
      <c r="F181" s="52">
        <f t="shared" si="31"/>
        <v>88.98063156732006</v>
      </c>
    </row>
    <row r="182" spans="1:6" ht="12.75" customHeight="1" x14ac:dyDescent="0.2">
      <c r="A182" s="53">
        <v>3235</v>
      </c>
      <c r="B182" s="85" t="s">
        <v>407</v>
      </c>
      <c r="C182" s="50" t="s">
        <v>408</v>
      </c>
      <c r="D182" s="242">
        <v>2033.91</v>
      </c>
      <c r="E182" s="242">
        <v>2327.8000000000002</v>
      </c>
      <c r="F182" s="52">
        <f t="shared" si="31"/>
        <v>114.44950858199232</v>
      </c>
    </row>
    <row r="183" spans="1:6" ht="12.75" customHeight="1" x14ac:dyDescent="0.2">
      <c r="A183" s="53">
        <v>3236</v>
      </c>
      <c r="B183" s="85" t="s">
        <v>409</v>
      </c>
      <c r="C183" s="50" t="s">
        <v>410</v>
      </c>
      <c r="D183" s="242">
        <v>3209.2</v>
      </c>
      <c r="E183" s="242">
        <v>4310.63</v>
      </c>
      <c r="F183" s="52">
        <f t="shared" si="31"/>
        <v>134.32101458307369</v>
      </c>
    </row>
    <row r="184" spans="1:6" ht="12.75" customHeight="1" x14ac:dyDescent="0.2">
      <c r="A184" s="53">
        <v>3237</v>
      </c>
      <c r="B184" s="85" t="s">
        <v>411</v>
      </c>
      <c r="C184" s="50" t="s">
        <v>412</v>
      </c>
      <c r="D184" s="242">
        <v>8566.98</v>
      </c>
      <c r="E184" s="242">
        <v>7237.83</v>
      </c>
      <c r="F184" s="52">
        <f t="shared" si="31"/>
        <v>84.48519781766737</v>
      </c>
    </row>
    <row r="185" spans="1:6" ht="12.75" customHeight="1" x14ac:dyDescent="0.2">
      <c r="A185" s="53">
        <v>3238</v>
      </c>
      <c r="B185" s="85" t="s">
        <v>413</v>
      </c>
      <c r="C185" s="50" t="s">
        <v>414</v>
      </c>
      <c r="D185" s="242">
        <v>2407.85</v>
      </c>
      <c r="E185" s="242">
        <v>2571.4299999999998</v>
      </c>
      <c r="F185" s="52">
        <f t="shared" si="31"/>
        <v>106.79361255892186</v>
      </c>
    </row>
    <row r="186" spans="1:6" ht="12.75" customHeight="1" x14ac:dyDescent="0.2">
      <c r="A186" s="53">
        <v>3239</v>
      </c>
      <c r="B186" s="85" t="s">
        <v>415</v>
      </c>
      <c r="C186" s="50" t="s">
        <v>416</v>
      </c>
      <c r="D186" s="242">
        <v>1015.16</v>
      </c>
      <c r="E186" s="242">
        <v>1964</v>
      </c>
      <c r="F186" s="52">
        <f t="shared" si="31"/>
        <v>193.46703967847435</v>
      </c>
    </row>
    <row r="187" spans="1:6" ht="12.75" customHeight="1" x14ac:dyDescent="0.2">
      <c r="A187" s="53">
        <v>324</v>
      </c>
      <c r="B187" s="85" t="s">
        <v>417</v>
      </c>
      <c r="C187" s="50" t="s">
        <v>418</v>
      </c>
      <c r="D187" s="242">
        <v>400</v>
      </c>
      <c r="E187" s="242">
        <v>12460.14</v>
      </c>
      <c r="F187" s="52">
        <f t="shared" si="31"/>
        <v>3115.0349999999999</v>
      </c>
    </row>
    <row r="188" spans="1:6" ht="12.75" customHeight="1" x14ac:dyDescent="0.2">
      <c r="A188" s="53">
        <v>329</v>
      </c>
      <c r="B188" s="85" t="s">
        <v>419</v>
      </c>
      <c r="C188" s="50" t="s">
        <v>420</v>
      </c>
      <c r="D188" s="51">
        <f t="shared" ref="D188:E188" si="43">SUM(D189:D195)</f>
        <v>9860.7799999999988</v>
      </c>
      <c r="E188" s="51">
        <f t="shared" si="43"/>
        <v>5551.92</v>
      </c>
      <c r="F188" s="52">
        <f t="shared" si="31"/>
        <v>56.303051077095326</v>
      </c>
    </row>
    <row r="189" spans="1:6" ht="12.75" customHeight="1" x14ac:dyDescent="0.2">
      <c r="A189" s="53">
        <v>3291</v>
      </c>
      <c r="B189" s="232" t="s">
        <v>421</v>
      </c>
      <c r="C189" s="50" t="s">
        <v>422</v>
      </c>
      <c r="D189" s="242">
        <v>1232.08</v>
      </c>
      <c r="E189" s="242">
        <v>72.569999999999993</v>
      </c>
      <c r="F189" s="52">
        <f t="shared" si="31"/>
        <v>5.8900396078176733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2158.9899999999998</v>
      </c>
      <c r="E191" s="242">
        <v>184.85</v>
      </c>
      <c r="F191" s="52">
        <f t="shared" si="31"/>
        <v>8.5618738391562719</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3647.45</v>
      </c>
      <c r="E193" s="242">
        <v>4003</v>
      </c>
      <c r="F193" s="52">
        <f t="shared" si="31"/>
        <v>109.74790607136494</v>
      </c>
    </row>
    <row r="194" spans="1:6" ht="12.75" customHeight="1" x14ac:dyDescent="0.2">
      <c r="A194" s="53" t="s">
        <v>431</v>
      </c>
      <c r="B194" s="85" t="s">
        <v>432</v>
      </c>
      <c r="C194" s="50" t="s">
        <v>431</v>
      </c>
      <c r="D194" s="242">
        <v>1482.76</v>
      </c>
      <c r="E194" s="242"/>
      <c r="F194" s="52">
        <f t="shared" si="31"/>
        <v>0</v>
      </c>
    </row>
    <row r="195" spans="1:6" ht="12.75" customHeight="1" x14ac:dyDescent="0.2">
      <c r="A195" s="53">
        <v>3299</v>
      </c>
      <c r="B195" s="85" t="s">
        <v>433</v>
      </c>
      <c r="C195" s="50" t="s">
        <v>434</v>
      </c>
      <c r="D195" s="242">
        <v>1176.4100000000001</v>
      </c>
      <c r="E195" s="242">
        <v>1128.4100000000001</v>
      </c>
      <c r="F195" s="52">
        <f t="shared" si="31"/>
        <v>95.91978986917826</v>
      </c>
    </row>
    <row r="196" spans="1:6" ht="12.75" customHeight="1" x14ac:dyDescent="0.2">
      <c r="A196" s="53">
        <v>34</v>
      </c>
      <c r="B196" s="232" t="s">
        <v>435</v>
      </c>
      <c r="C196" s="50" t="s">
        <v>436</v>
      </c>
      <c r="D196" s="51">
        <f t="shared" ref="D196:E196" si="44">D197+D202+D210</f>
        <v>1938.95</v>
      </c>
      <c r="E196" s="51">
        <f t="shared" si="44"/>
        <v>348.47</v>
      </c>
      <c r="F196" s="52">
        <f t="shared" si="31"/>
        <v>17.97209830062663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1938.95</v>
      </c>
      <c r="E210" s="51">
        <f t="shared" si="47"/>
        <v>348.47</v>
      </c>
      <c r="F210" s="52">
        <f t="shared" si="31"/>
        <v>17.97209830062663</v>
      </c>
    </row>
    <row r="211" spans="1:6" ht="12.75" customHeight="1" x14ac:dyDescent="0.2">
      <c r="A211" s="53">
        <v>3431</v>
      </c>
      <c r="B211" s="232" t="s">
        <v>465</v>
      </c>
      <c r="C211" s="50" t="s">
        <v>466</v>
      </c>
      <c r="D211" s="242">
        <v>297.99</v>
      </c>
      <c r="E211" s="242">
        <v>264.41000000000003</v>
      </c>
      <c r="F211" s="52">
        <f t="shared" si="31"/>
        <v>88.731165475351531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1640.96</v>
      </c>
      <c r="E213" s="242">
        <v>84.06</v>
      </c>
      <c r="F213" s="52">
        <f t="shared" si="31"/>
        <v>5.1226111544461777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19901.89</v>
      </c>
      <c r="E252" s="51">
        <f t="shared" si="63"/>
        <v>14952.16</v>
      </c>
      <c r="F252" s="52">
        <f t="shared" ref="F252:F258" si="64">IF(D252&lt;&gt;0,IF(E252/D252&gt;=100,"&gt;&gt;100",E252/D252*100),"-")</f>
        <v>75.129347011766228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19901.89</v>
      </c>
      <c r="E259" s="51">
        <f t="shared" si="66"/>
        <v>14952.16</v>
      </c>
      <c r="F259" s="52">
        <f t="shared" ref="F259:F262" si="67">IF(D259&lt;&gt;0,IF(E259/D259&gt;=100,"&gt;&gt;100",E259/D259*100),"-")</f>
        <v>75.129347011766228</v>
      </c>
    </row>
    <row r="260" spans="1:6" ht="12.75" customHeight="1" x14ac:dyDescent="0.2">
      <c r="A260" s="53">
        <v>3721</v>
      </c>
      <c r="B260" s="85" t="s">
        <v>559</v>
      </c>
      <c r="C260" s="50" t="s">
        <v>560</v>
      </c>
      <c r="D260" s="242">
        <v>530</v>
      </c>
      <c r="E260" s="242">
        <v>300</v>
      </c>
      <c r="F260" s="52">
        <f t="shared" si="67"/>
        <v>56.60377358490566</v>
      </c>
    </row>
    <row r="261" spans="1:6" ht="12.75" customHeight="1" x14ac:dyDescent="0.2">
      <c r="A261" s="53">
        <v>3722</v>
      </c>
      <c r="B261" s="85" t="s">
        <v>561</v>
      </c>
      <c r="C261" s="50" t="s">
        <v>562</v>
      </c>
      <c r="D261" s="242">
        <v>19371.89</v>
      </c>
      <c r="E261" s="242">
        <v>14652.16</v>
      </c>
      <c r="F261" s="52">
        <f t="shared" si="67"/>
        <v>75.63619244172871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883.4</v>
      </c>
      <c r="E263" s="51">
        <f t="shared" si="68"/>
        <v>780.39</v>
      </c>
      <c r="F263" s="52">
        <f t="shared" ref="F263:F267" si="69">IF(D263&lt;&gt;0,IF(E263/D263&gt;=100,"&gt;&gt;100",E263/D263*100),"-")</f>
        <v>88.339370613538605</v>
      </c>
    </row>
    <row r="264" spans="1:6" ht="12.75" customHeight="1" x14ac:dyDescent="0.2">
      <c r="A264" s="53">
        <v>381</v>
      </c>
      <c r="B264" s="85" t="s">
        <v>567</v>
      </c>
      <c r="C264" s="50" t="s">
        <v>568</v>
      </c>
      <c r="D264" s="51">
        <f t="shared" ref="D264:E264" si="70">SUM(D265:D267)</f>
        <v>883.4</v>
      </c>
      <c r="E264" s="51">
        <f t="shared" si="70"/>
        <v>780.39</v>
      </c>
      <c r="F264" s="52">
        <f t="shared" si="69"/>
        <v>88.339370613538605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883.4</v>
      </c>
      <c r="E266" s="242">
        <v>780.39</v>
      </c>
      <c r="F266" s="52">
        <f t="shared" si="69"/>
        <v>88.339370613538605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1689033.7099999997</v>
      </c>
      <c r="E289" s="51">
        <f t="shared" si="79"/>
        <v>2005115.93</v>
      </c>
      <c r="F289" s="52">
        <f t="shared" si="76"/>
        <v>118.7137899100901</v>
      </c>
    </row>
    <row r="290" spans="1:6" ht="12.75" customHeight="1" x14ac:dyDescent="0.2">
      <c r="A290" s="53" t="s">
        <v>608</v>
      </c>
      <c r="B290" s="85" t="s">
        <v>619</v>
      </c>
      <c r="C290" s="50" t="s">
        <v>620</v>
      </c>
      <c r="D290" s="51">
        <f>IF(D6&gt;=D289,D6-D289,0)</f>
        <v>0</v>
      </c>
      <c r="E290" s="51">
        <f>IF(E6&gt;=E289,E6-E289,0)</f>
        <v>34078.639999999898</v>
      </c>
      <c r="F290" s="52" t="str">
        <f t="shared" si="76"/>
        <v>-</v>
      </c>
    </row>
    <row r="291" spans="1:6" ht="12.75" customHeight="1" x14ac:dyDescent="0.2">
      <c r="A291" s="53" t="s">
        <v>608</v>
      </c>
      <c r="B291" s="85" t="s">
        <v>621</v>
      </c>
      <c r="C291" s="50" t="s">
        <v>622</v>
      </c>
      <c r="D291" s="51">
        <f>IF(D289&gt;=D6,D289-D6,0)</f>
        <v>3314.3899999996647</v>
      </c>
      <c r="E291" s="51">
        <f>IF(E289&gt;=E6,E289-E6,0)</f>
        <v>0</v>
      </c>
      <c r="F291" s="52">
        <f t="shared" si="76"/>
        <v>0</v>
      </c>
    </row>
    <row r="292" spans="1:6" ht="12.75" customHeight="1" x14ac:dyDescent="0.2">
      <c r="A292" s="53">
        <v>92211</v>
      </c>
      <c r="B292" s="85" t="s">
        <v>623</v>
      </c>
      <c r="C292" s="50" t="s">
        <v>624</v>
      </c>
      <c r="D292" s="242">
        <v>10194.11</v>
      </c>
      <c r="E292" s="242">
        <v>6879.72</v>
      </c>
      <c r="F292" s="52">
        <f t="shared" si="76"/>
        <v>67.4872058472981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7740.18</v>
      </c>
      <c r="E294" s="242">
        <v>7106.63</v>
      </c>
      <c r="F294" s="52">
        <f t="shared" si="76"/>
        <v>91.814789836928853</v>
      </c>
    </row>
    <row r="295" spans="1:6" ht="24" x14ac:dyDescent="0.2">
      <c r="A295" s="53">
        <v>9661</v>
      </c>
      <c r="B295" s="85" t="s">
        <v>629</v>
      </c>
      <c r="C295" s="50" t="s">
        <v>630</v>
      </c>
      <c r="D295" s="242">
        <v>583.9</v>
      </c>
      <c r="E295" s="242">
        <v>306.95</v>
      </c>
      <c r="F295" s="52">
        <f t="shared" si="76"/>
        <v>52.568933036478846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111.35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111.35</v>
      </c>
      <c r="E311" s="51">
        <f t="shared" si="85"/>
        <v>0</v>
      </c>
      <c r="F311" s="52">
        <f t="shared" si="81"/>
        <v>0</v>
      </c>
    </row>
    <row r="312" spans="1:6" ht="12.75" customHeight="1" x14ac:dyDescent="0.2">
      <c r="A312" s="53">
        <v>721</v>
      </c>
      <c r="B312" s="85" t="s">
        <v>662</v>
      </c>
      <c r="C312" s="50" t="s">
        <v>663</v>
      </c>
      <c r="D312" s="51">
        <f t="shared" ref="D312:E312" si="86">SUM(D313:D316)</f>
        <v>111.35</v>
      </c>
      <c r="E312" s="51">
        <f t="shared" si="86"/>
        <v>0</v>
      </c>
      <c r="F312" s="52">
        <f t="shared" si="81"/>
        <v>0</v>
      </c>
    </row>
    <row r="313" spans="1:6" ht="12.75" customHeight="1" x14ac:dyDescent="0.2">
      <c r="A313" s="53">
        <v>7211</v>
      </c>
      <c r="B313" s="85" t="s">
        <v>664</v>
      </c>
      <c r="C313" s="50" t="s">
        <v>665</v>
      </c>
      <c r="D313" s="242">
        <v>111.35</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201835.25999999998</v>
      </c>
      <c r="E350" s="51">
        <f t="shared" si="95"/>
        <v>19080.7</v>
      </c>
      <c r="F350" s="52">
        <f t="shared" si="81"/>
        <v>9.4536009218607298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14244.83</v>
      </c>
      <c r="E363" s="51">
        <f t="shared" si="99"/>
        <v>19080.7</v>
      </c>
      <c r="F363" s="52">
        <f t="shared" si="81"/>
        <v>133.94824648662006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11661.25</v>
      </c>
      <c r="E369" s="51">
        <f t="shared" si="101"/>
        <v>6404.47</v>
      </c>
      <c r="F369" s="52">
        <f t="shared" si="81"/>
        <v>54.920956158216313</v>
      </c>
    </row>
    <row r="370" spans="1:6" ht="12.75" customHeight="1" x14ac:dyDescent="0.2">
      <c r="A370" s="53">
        <v>4221</v>
      </c>
      <c r="B370" s="85" t="s">
        <v>674</v>
      </c>
      <c r="C370" s="50" t="s">
        <v>766</v>
      </c>
      <c r="D370" s="242">
        <v>5050</v>
      </c>
      <c r="E370" s="242">
        <v>2065.98</v>
      </c>
      <c r="F370" s="52">
        <f t="shared" si="81"/>
        <v>40.910495049504952</v>
      </c>
    </row>
    <row r="371" spans="1:6" ht="12.75" customHeight="1" x14ac:dyDescent="0.2">
      <c r="A371" s="53">
        <v>4222</v>
      </c>
      <c r="B371" s="85" t="s">
        <v>767</v>
      </c>
      <c r="C371" s="50" t="s">
        <v>768</v>
      </c>
      <c r="D371" s="242">
        <v>0</v>
      </c>
      <c r="E371" s="242">
        <v>102</v>
      </c>
      <c r="F371" s="52" t="str">
        <f t="shared" si="81"/>
        <v>-</v>
      </c>
    </row>
    <row r="372" spans="1:6" ht="12.75" customHeight="1" x14ac:dyDescent="0.2">
      <c r="A372" s="53">
        <v>4223</v>
      </c>
      <c r="B372" s="85" t="s">
        <v>678</v>
      </c>
      <c r="C372" s="50" t="s">
        <v>769</v>
      </c>
      <c r="D372" s="242">
        <v>1842.5</v>
      </c>
      <c r="E372" s="242">
        <v>1664.49</v>
      </c>
      <c r="F372" s="52">
        <f t="shared" si="81"/>
        <v>90.338670284938942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4768.75</v>
      </c>
      <c r="E376" s="242">
        <v>2572</v>
      </c>
      <c r="F376" s="52">
        <f t="shared" si="81"/>
        <v>53.934469200524248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2583.58</v>
      </c>
      <c r="E383" s="51">
        <f t="shared" si="103"/>
        <v>12676.23</v>
      </c>
      <c r="F383" s="52">
        <f t="shared" si="81"/>
        <v>490.64592542131464</v>
      </c>
    </row>
    <row r="384" spans="1:6" ht="12.75" customHeight="1" x14ac:dyDescent="0.2">
      <c r="A384" s="53">
        <v>4241</v>
      </c>
      <c r="B384" s="85" t="s">
        <v>783</v>
      </c>
      <c r="C384" s="50" t="s">
        <v>784</v>
      </c>
      <c r="D384" s="242">
        <v>2583.58</v>
      </c>
      <c r="E384" s="242">
        <v>12676.23</v>
      </c>
      <c r="F384" s="52">
        <f t="shared" si="81"/>
        <v>490.64592542131464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187590.43</v>
      </c>
      <c r="E402" s="51">
        <f t="shared" si="109"/>
        <v>0</v>
      </c>
      <c r="F402" s="52">
        <f t="shared" si="81"/>
        <v>0</v>
      </c>
    </row>
    <row r="403" spans="1:6" ht="12.75" customHeight="1" x14ac:dyDescent="0.2">
      <c r="A403" s="53">
        <v>451</v>
      </c>
      <c r="B403" s="85" t="s">
        <v>811</v>
      </c>
      <c r="C403" s="50" t="s">
        <v>812</v>
      </c>
      <c r="D403" s="242">
        <v>187590.43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201723.90999999997</v>
      </c>
      <c r="E408" s="51">
        <f t="shared" si="111"/>
        <v>19080.7</v>
      </c>
      <c r="F408" s="52">
        <f t="shared" si="81"/>
        <v>9.4588192346658371</v>
      </c>
    </row>
    <row r="409" spans="1:6" ht="12.75" customHeight="1" x14ac:dyDescent="0.2">
      <c r="A409" s="53">
        <v>92212</v>
      </c>
      <c r="B409" s="85" t="s">
        <v>823</v>
      </c>
      <c r="C409" s="50" t="s">
        <v>824</v>
      </c>
      <c r="D409" s="242">
        <v>201723.91</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1685830.6700000002</v>
      </c>
      <c r="E412" s="51">
        <f>E6+E298</f>
        <v>2039194.5699999998</v>
      </c>
      <c r="F412" s="52">
        <f t="shared" si="81"/>
        <v>120.96081808738239</v>
      </c>
    </row>
    <row r="413" spans="1:6" ht="12.75" customHeight="1" x14ac:dyDescent="0.2">
      <c r="A413" s="53" t="s">
        <v>608</v>
      </c>
      <c r="B413" s="85" t="s">
        <v>831</v>
      </c>
      <c r="C413" s="50" t="s">
        <v>832</v>
      </c>
      <c r="D413" s="51">
        <f t="shared" ref="D413:E413" si="112">D289+D350</f>
        <v>1890868.9699999997</v>
      </c>
      <c r="E413" s="51">
        <f t="shared" si="112"/>
        <v>2024196.63</v>
      </c>
      <c r="F413" s="52">
        <f t="shared" si="81"/>
        <v>107.0511316286501</v>
      </c>
    </row>
    <row r="414" spans="1:6" ht="12.75" customHeight="1" x14ac:dyDescent="0.2">
      <c r="A414" s="53" t="s">
        <v>608</v>
      </c>
      <c r="B414" s="85" t="s">
        <v>833</v>
      </c>
      <c r="C414" s="50" t="s">
        <v>834</v>
      </c>
      <c r="D414" s="51">
        <f t="shared" ref="D414:E414" si="113">IF(D412&gt;=D413,D412-D413,0)</f>
        <v>0</v>
      </c>
      <c r="E414" s="51">
        <f t="shared" si="113"/>
        <v>14997.939999999944</v>
      </c>
      <c r="F414" s="52" t="str">
        <f t="shared" si="81"/>
        <v>-</v>
      </c>
    </row>
    <row r="415" spans="1:6" ht="12.75" customHeight="1" x14ac:dyDescent="0.2">
      <c r="A415" s="53" t="s">
        <v>608</v>
      </c>
      <c r="B415" s="85" t="s">
        <v>835</v>
      </c>
      <c r="C415" s="50" t="s">
        <v>836</v>
      </c>
      <c r="D415" s="51">
        <f t="shared" ref="D415:E415" si="114">IF(D413&gt;=D412,D413-D412,0)</f>
        <v>205038.29999999958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211918.02000000002</v>
      </c>
      <c r="E416" s="51">
        <f t="shared" si="115"/>
        <v>6879.72</v>
      </c>
      <c r="F416" s="52">
        <f t="shared" si="81"/>
        <v>3.2464063225958792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7740.18</v>
      </c>
      <c r="E418" s="62">
        <f t="shared" si="117"/>
        <v>7106.63</v>
      </c>
      <c r="F418" s="57">
        <f t="shared" si="81"/>
        <v>91.814789836928853</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1685830.6700000002</v>
      </c>
      <c r="E639" s="51">
        <f t="shared" si="180"/>
        <v>2039194.5699999998</v>
      </c>
      <c r="F639" s="52">
        <f t="shared" si="119"/>
        <v>120.96081808738239</v>
      </c>
    </row>
    <row r="640" spans="1:6" ht="12.75" customHeight="1" x14ac:dyDescent="0.2">
      <c r="A640" s="53" t="s">
        <v>608</v>
      </c>
      <c r="B640" s="85" t="s">
        <v>1277</v>
      </c>
      <c r="C640" s="50" t="s">
        <v>1278</v>
      </c>
      <c r="D640" s="51">
        <f t="shared" ref="D640:E640" si="181">D413+D528</f>
        <v>1890868.9699999997</v>
      </c>
      <c r="E640" s="51">
        <f t="shared" si="181"/>
        <v>2024196.63</v>
      </c>
      <c r="F640" s="52">
        <f t="shared" si="119"/>
        <v>107.0511316286501</v>
      </c>
    </row>
    <row r="641" spans="1:6" ht="12.75" customHeight="1" x14ac:dyDescent="0.2">
      <c r="A641" s="53" t="s">
        <v>608</v>
      </c>
      <c r="B641" s="85" t="s">
        <v>1279</v>
      </c>
      <c r="C641" s="50" t="s">
        <v>1280</v>
      </c>
      <c r="D641" s="51">
        <f t="shared" ref="D641:E641" si="182">IF(D639&gt;=D640,D639-D640,0)</f>
        <v>0</v>
      </c>
      <c r="E641" s="51">
        <f t="shared" si="182"/>
        <v>14997.939999999944</v>
      </c>
      <c r="F641" s="52" t="str">
        <f t="shared" si="119"/>
        <v>-</v>
      </c>
    </row>
    <row r="642" spans="1:6" ht="12.75" customHeight="1" x14ac:dyDescent="0.2">
      <c r="A642" s="53" t="s">
        <v>608</v>
      </c>
      <c r="B642" s="85" t="s">
        <v>1281</v>
      </c>
      <c r="C642" s="50" t="s">
        <v>1282</v>
      </c>
      <c r="D642" s="51">
        <f t="shared" ref="D642:E642" si="183">IF(D640&gt;=D639,D640-D639,0)</f>
        <v>205038.29999999958</v>
      </c>
      <c r="E642" s="51">
        <f t="shared" si="183"/>
        <v>0</v>
      </c>
      <c r="F642" s="52">
        <f t="shared" si="119"/>
        <v>0</v>
      </c>
    </row>
    <row r="643" spans="1:6" ht="24" x14ac:dyDescent="0.2">
      <c r="A643" s="60" t="s">
        <v>1283</v>
      </c>
      <c r="B643" s="85" t="s">
        <v>1284</v>
      </c>
      <c r="C643" s="61" t="s">
        <v>1283</v>
      </c>
      <c r="D643" s="51">
        <f t="shared" ref="D643:E643" si="184">IF(D416-D417+D637-D638&gt;=0,D416-D417+D637-D638,0)</f>
        <v>211918.02000000002</v>
      </c>
      <c r="E643" s="51">
        <f t="shared" si="184"/>
        <v>6879.72</v>
      </c>
      <c r="F643" s="52">
        <f t="shared" si="119"/>
        <v>3.2464063225958792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6879.7200000004377</v>
      </c>
      <c r="E645" s="51">
        <f t="shared" si="186"/>
        <v>21877.659999999945</v>
      </c>
      <c r="F645" s="52">
        <f t="shared" si="119"/>
        <v>318.00218613546127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115760.67</v>
      </c>
      <c r="E647" s="243">
        <v>135286.76</v>
      </c>
      <c r="F647" s="57">
        <f t="shared" si="119"/>
        <v>116.86763734176731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222738.28</v>
      </c>
      <c r="E649" s="242">
        <v>29696.99</v>
      </c>
      <c r="F649" s="52">
        <f t="shared" ref="F649:F724" si="188">IF(D649&lt;&gt;0,IF(E649/D649&gt;=100,"&gt;&gt;100",E649/D649*100),"-")</f>
        <v>13.332683542317019</v>
      </c>
    </row>
    <row r="650" spans="1:6" ht="12.75" customHeight="1" x14ac:dyDescent="0.2">
      <c r="A650" s="53" t="s">
        <v>1296</v>
      </c>
      <c r="B650" s="85" t="s">
        <v>1297</v>
      </c>
      <c r="C650" s="50" t="s">
        <v>1296</v>
      </c>
      <c r="D650" s="242">
        <v>387667.9</v>
      </c>
      <c r="E650" s="242">
        <v>430787.99</v>
      </c>
      <c r="F650" s="52">
        <f t="shared" si="188"/>
        <v>111.1229456965614</v>
      </c>
    </row>
    <row r="651" spans="1:6" ht="12.75" customHeight="1" x14ac:dyDescent="0.2">
      <c r="A651" s="53" t="s">
        <v>1298</v>
      </c>
      <c r="B651" s="85" t="s">
        <v>1299</v>
      </c>
      <c r="C651" s="50" t="s">
        <v>1298</v>
      </c>
      <c r="D651" s="242">
        <v>580709.18999999994</v>
      </c>
      <c r="E651" s="242">
        <v>406558.15</v>
      </c>
      <c r="F651" s="52">
        <f t="shared" si="188"/>
        <v>70.010627866936304</v>
      </c>
    </row>
    <row r="652" spans="1:6" ht="24" x14ac:dyDescent="0.2">
      <c r="A652" s="53">
        <v>11</v>
      </c>
      <c r="B652" s="85" t="s">
        <v>1300</v>
      </c>
      <c r="C652" s="50" t="s">
        <v>1301</v>
      </c>
      <c r="D652" s="51">
        <f t="shared" ref="D652:E652" si="189">+D649+D650-D651</f>
        <v>29696.990000000107</v>
      </c>
      <c r="E652" s="51">
        <f t="shared" si="189"/>
        <v>53926.829999999958</v>
      </c>
      <c r="F652" s="52">
        <f t="shared" si="188"/>
        <v>181.59022176994964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68</v>
      </c>
      <c r="E654" s="262">
        <v>68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1377134.73</v>
      </c>
      <c r="E675" s="242">
        <v>1671850.25</v>
      </c>
      <c r="F675" s="52">
        <f t="shared" si="188"/>
        <v>121.40063085911719</v>
      </c>
    </row>
    <row r="676" spans="1:6" ht="24" x14ac:dyDescent="0.2">
      <c r="A676" s="53">
        <v>63613</v>
      </c>
      <c r="B676" s="232" t="s">
        <v>1349</v>
      </c>
      <c r="C676" s="50" t="s">
        <v>1350</v>
      </c>
      <c r="D676" s="242">
        <v>80818.570000000007</v>
      </c>
      <c r="E676" s="242">
        <v>117852.14</v>
      </c>
      <c r="F676" s="52">
        <f t="shared" si="188"/>
        <v>145.82309486544983</v>
      </c>
    </row>
    <row r="677" spans="1:6" ht="24" x14ac:dyDescent="0.2">
      <c r="A677" s="53">
        <v>63622</v>
      </c>
      <c r="B677" s="232" t="s">
        <v>1351</v>
      </c>
      <c r="C677" s="50" t="s">
        <v>1352</v>
      </c>
      <c r="D677" s="242">
        <v>2583.58</v>
      </c>
      <c r="E677" s="242">
        <v>12676.23</v>
      </c>
      <c r="F677" s="52">
        <f t="shared" si="188"/>
        <v>490.64592542131464</v>
      </c>
    </row>
    <row r="678" spans="1:6" ht="24" x14ac:dyDescent="0.2">
      <c r="A678" s="53">
        <v>63623</v>
      </c>
      <c r="B678" s="232" t="s">
        <v>1353</v>
      </c>
      <c r="C678" s="50" t="s">
        <v>1354</v>
      </c>
      <c r="D678" s="242">
        <v>4200</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84199.66</v>
      </c>
      <c r="E710" s="242">
        <v>92646.38</v>
      </c>
      <c r="F710" s="52">
        <f t="shared" si="188"/>
        <v>110.03177447509884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117.04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6564.48</v>
      </c>
      <c r="E716" s="242">
        <v>4599.78</v>
      </c>
      <c r="F716" s="52">
        <f t="shared" si="188"/>
        <v>70.070744369698744</v>
      </c>
    </row>
    <row r="717" spans="1:6" ht="12.75" customHeight="1" x14ac:dyDescent="0.2">
      <c r="A717" s="53">
        <v>31215</v>
      </c>
      <c r="B717" s="85" t="s">
        <v>1413</v>
      </c>
      <c r="C717" s="50" t="s">
        <v>1414</v>
      </c>
      <c r="D717" s="242">
        <v>1939.44</v>
      </c>
      <c r="E717" s="242">
        <v>3531.52</v>
      </c>
      <c r="F717" s="52">
        <f t="shared" si="188"/>
        <v>182.08967537020996</v>
      </c>
    </row>
    <row r="718" spans="1:6" ht="12.75" customHeight="1" x14ac:dyDescent="0.2">
      <c r="A718" s="53">
        <v>32121</v>
      </c>
      <c r="B718" s="85" t="s">
        <v>1415</v>
      </c>
      <c r="C718" s="50" t="s">
        <v>1416</v>
      </c>
      <c r="D718" s="242">
        <v>49053.87</v>
      </c>
      <c r="E718" s="242">
        <v>53163.63</v>
      </c>
      <c r="F718" s="52">
        <f t="shared" si="188"/>
        <v>108.37805457551055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2810.96</v>
      </c>
      <c r="E720" s="242">
        <v>3135.63</v>
      </c>
      <c r="F720" s="52">
        <f t="shared" si="188"/>
        <v>111.55014656914364</v>
      </c>
    </row>
    <row r="721" spans="1:6" ht="12.75" customHeight="1" x14ac:dyDescent="0.2">
      <c r="A721" s="53" t="s">
        <v>1421</v>
      </c>
      <c r="B721" s="85" t="s">
        <v>1422</v>
      </c>
      <c r="C721" s="50" t="s">
        <v>1421</v>
      </c>
      <c r="D721" s="242">
        <v>598.6</v>
      </c>
      <c r="E721" s="242"/>
      <c r="F721" s="52">
        <f t="shared" si="188"/>
        <v>0</v>
      </c>
    </row>
    <row r="722" spans="1:6" ht="12.75" customHeight="1" x14ac:dyDescent="0.2">
      <c r="A722" s="53" t="s">
        <v>1423</v>
      </c>
      <c r="B722" s="85" t="s">
        <v>1424</v>
      </c>
      <c r="C722" s="50" t="s">
        <v>1423</v>
      </c>
      <c r="D722" s="242">
        <v>4578.2299999999996</v>
      </c>
      <c r="E722" s="242">
        <v>6379.74</v>
      </c>
      <c r="F722" s="52">
        <f t="shared" si="188"/>
        <v>139.34948659197988</v>
      </c>
    </row>
    <row r="723" spans="1:6" ht="12.75" customHeight="1" x14ac:dyDescent="0.2">
      <c r="A723" s="53" t="s">
        <v>1425</v>
      </c>
      <c r="B723" s="85" t="s">
        <v>1426</v>
      </c>
      <c r="C723" s="50" t="s">
        <v>1425</v>
      </c>
      <c r="D723" s="242">
        <v>0</v>
      </c>
      <c r="E723" s="310" t="s">
        <v>3426</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530</v>
      </c>
      <c r="E823" s="242">
        <v>300</v>
      </c>
      <c r="F823" s="52">
        <f t="shared" si="190"/>
        <v>56.60377358490566</v>
      </c>
    </row>
    <row r="824" spans="1:6" ht="12.75" customHeight="1" x14ac:dyDescent="0.2">
      <c r="A824" s="53">
        <v>37221</v>
      </c>
      <c r="B824" s="85" t="s">
        <v>1627</v>
      </c>
      <c r="C824" s="50" t="s">
        <v>1628</v>
      </c>
      <c r="D824" s="242">
        <v>130.52000000000001</v>
      </c>
      <c r="E824" s="242">
        <v>161.28</v>
      </c>
      <c r="F824" s="52">
        <f t="shared" si="190"/>
        <v>123.56726938400244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19241.37</v>
      </c>
      <c r="E828" s="242">
        <v>14490.88</v>
      </c>
      <c r="F828" s="52">
        <f t="shared" si="190"/>
        <v>75.311061530441961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1394578.39</v>
      </c>
      <c r="E6" s="229">
        <f t="shared" si="0"/>
        <v>1427499.77</v>
      </c>
      <c r="F6" s="230">
        <f t="shared" ref="F6:F260" si="1">IF(D6&gt;0,IF(E6/D6&gt;=100,"&gt;&gt;100",E6/D6*100),"-")</f>
        <v>102.36066901911481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1227664.46</v>
      </c>
      <c r="E7" s="104">
        <f t="shared" si="2"/>
        <v>1227851.02</v>
      </c>
      <c r="F7" s="93">
        <f t="shared" si="1"/>
        <v>100.01519633467275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632282.06999999995</v>
      </c>
      <c r="E8" s="104">
        <f>E9+E10-E11</f>
        <v>631605.68000000005</v>
      </c>
      <c r="F8" s="93">
        <f t="shared" si="1"/>
        <v>99.893024010628693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632282.06999999995</v>
      </c>
      <c r="E9" s="247">
        <v>631605.68000000005</v>
      </c>
      <c r="F9" s="93">
        <f t="shared" si="1"/>
        <v>99.893024010628693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595382.39</v>
      </c>
      <c r="E12" s="104">
        <f t="shared" si="3"/>
        <v>596245.34000000008</v>
      </c>
      <c r="F12" s="93">
        <f t="shared" si="1"/>
        <v>100.1449404642284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462624.85</v>
      </c>
      <c r="E13" s="104">
        <f t="shared" si="4"/>
        <v>442472.65000000014</v>
      </c>
      <c r="F13" s="93">
        <f t="shared" si="1"/>
        <v>95.643943467368899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1356144.7</v>
      </c>
      <c r="E15" s="247">
        <v>1335685.3400000001</v>
      </c>
      <c r="F15" s="93">
        <f t="shared" si="1"/>
        <v>98.491358628618329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893519.85</v>
      </c>
      <c r="E18" s="247">
        <v>893212.69</v>
      </c>
      <c r="F18" s="93">
        <f t="shared" si="1"/>
        <v>99.965623595267644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75085.23000000004</v>
      </c>
      <c r="E19" s="104">
        <f t="shared" si="5"/>
        <v>92507.899999999965</v>
      </c>
      <c r="F19" s="93">
        <f t="shared" si="1"/>
        <v>123.20385780265961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350977.7</v>
      </c>
      <c r="E20" s="247">
        <v>401508.54</v>
      </c>
      <c r="F20" s="93">
        <f t="shared" si="1"/>
        <v>114.39716540395585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7435.8</v>
      </c>
      <c r="E21" s="247">
        <v>6718.32</v>
      </c>
      <c r="F21" s="93">
        <f t="shared" si="1"/>
        <v>90.351004599370611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41192.620000000003</v>
      </c>
      <c r="E22" s="247">
        <v>42128.32</v>
      </c>
      <c r="F22" s="93">
        <f t="shared" si="1"/>
        <v>102.27152339423907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5814.51</v>
      </c>
      <c r="E24" s="247">
        <v>5579.64</v>
      </c>
      <c r="F24" s="93">
        <f t="shared" si="1"/>
        <v>95.960622649200019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14768.56</v>
      </c>
      <c r="E25" s="247">
        <v>14868.56</v>
      </c>
      <c r="F25" s="93">
        <f t="shared" si="1"/>
        <v>100.67711408559805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36771.39</v>
      </c>
      <c r="E26" s="247">
        <v>37411.35</v>
      </c>
      <c r="F26" s="93">
        <f t="shared" si="1"/>
        <v>101.74037478594092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381875.35</v>
      </c>
      <c r="E28" s="247">
        <v>415706.83</v>
      </c>
      <c r="F28" s="93">
        <f t="shared" si="1"/>
        <v>108.85929924515946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55498.439999999988</v>
      </c>
      <c r="E35" s="104">
        <f t="shared" si="7"/>
        <v>59090.92</v>
      </c>
      <c r="F35" s="93">
        <f t="shared" si="1"/>
        <v>106.47311888406234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87754.54</v>
      </c>
      <c r="E36" s="247">
        <v>100430.77</v>
      </c>
      <c r="F36" s="93">
        <f t="shared" si="1"/>
        <v>114.44509879488858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224.15</v>
      </c>
      <c r="E37" s="247">
        <v>224.15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32480.25</v>
      </c>
      <c r="E40" s="247">
        <v>41564</v>
      </c>
      <c r="F40" s="93">
        <f t="shared" si="1"/>
        <v>127.96699532793005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2173.87</v>
      </c>
      <c r="E45" s="104">
        <f t="shared" si="9"/>
        <v>2173.87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2173.87</v>
      </c>
      <c r="E47" s="247">
        <v>2173.87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83653.42</v>
      </c>
      <c r="E54" s="247">
        <v>84089.11</v>
      </c>
      <c r="F54" s="93">
        <f t="shared" si="1"/>
        <v>100.5208274808131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83653.42</v>
      </c>
      <c r="E55" s="247">
        <v>84089.11</v>
      </c>
      <c r="F55" s="93">
        <f t="shared" si="1"/>
        <v>100.5208274808131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166913.93</v>
      </c>
      <c r="E68" s="104">
        <f t="shared" si="13"/>
        <v>199648.75</v>
      </c>
      <c r="F68" s="93">
        <f t="shared" si="1"/>
        <v>119.61179633119896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29696.99</v>
      </c>
      <c r="E69" s="104">
        <f t="shared" si="14"/>
        <v>53926.83</v>
      </c>
      <c r="F69" s="93">
        <f t="shared" si="1"/>
        <v>181.5902217699504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29651.360000000001</v>
      </c>
      <c r="E70" s="104">
        <f t="shared" si="15"/>
        <v>53926.83</v>
      </c>
      <c r="F70" s="93">
        <f t="shared" si="1"/>
        <v>181.86966803546278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29651.360000000001</v>
      </c>
      <c r="E72" s="247">
        <v>53926.83</v>
      </c>
      <c r="F72" s="93">
        <f t="shared" si="1"/>
        <v>181.86966803546278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45.63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13716.09</v>
      </c>
      <c r="E78" s="104">
        <f>E79+SUM(E82:E84)-E85+E86</f>
        <v>3328.53</v>
      </c>
      <c r="F78" s="93">
        <f t="shared" si="1"/>
        <v>24.267338578268298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2016.4</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11699.69</v>
      </c>
      <c r="E86" s="247">
        <v>3328.53</v>
      </c>
      <c r="F86" s="93">
        <f t="shared" si="1"/>
        <v>28.449728155190435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7740.18</v>
      </c>
      <c r="E146" s="104">
        <f t="shared" si="26"/>
        <v>7106.630000000001</v>
      </c>
      <c r="F146" s="93">
        <f t="shared" si="1"/>
        <v>91.814789836928867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8298.76</v>
      </c>
      <c r="E159" s="247">
        <v>8146.67</v>
      </c>
      <c r="F159" s="93">
        <f t="shared" si="1"/>
        <v>98.167316562956401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583.9</v>
      </c>
      <c r="E160" s="247">
        <v>306.95</v>
      </c>
      <c r="F160" s="93">
        <f t="shared" si="1"/>
        <v>52.568933036478846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1142.48</v>
      </c>
      <c r="E163" s="247">
        <v>1346.99</v>
      </c>
      <c r="F163" s="93">
        <f t="shared" si="1"/>
        <v>117.90053217561795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115760.67</v>
      </c>
      <c r="E170" s="104">
        <f t="shared" si="29"/>
        <v>135286.76</v>
      </c>
      <c r="F170" s="93">
        <f t="shared" si="1"/>
        <v>116.86763734176731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115760.67</v>
      </c>
      <c r="E173" s="247">
        <v>135286.76</v>
      </c>
      <c r="F173" s="93">
        <f t="shared" si="1"/>
        <v>116.86763734176731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1394578.39</v>
      </c>
      <c r="E175" s="104">
        <f t="shared" si="30"/>
        <v>1427499.7699999998</v>
      </c>
      <c r="F175" s="93">
        <f t="shared" si="1"/>
        <v>102.36066901911481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152294.03</v>
      </c>
      <c r="E176" s="104">
        <f t="shared" si="31"/>
        <v>170664.46000000002</v>
      </c>
      <c r="F176" s="93">
        <f t="shared" si="1"/>
        <v>112.06247546276109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152294.03</v>
      </c>
      <c r="E177" s="104">
        <f t="shared" si="32"/>
        <v>170662.46000000002</v>
      </c>
      <c r="F177" s="93">
        <f t="shared" si="1"/>
        <v>112.06116221364685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119500.69</v>
      </c>
      <c r="E178" s="247">
        <v>141230.85</v>
      </c>
      <c r="F178" s="93">
        <f t="shared" si="1"/>
        <v>118.18412931339559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19392.3</v>
      </c>
      <c r="E179" s="247">
        <v>24578.47</v>
      </c>
      <c r="F179" s="93">
        <f t="shared" si="1"/>
        <v>126.74344971973413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35.89</v>
      </c>
      <c r="E180" s="104">
        <f t="shared" si="33"/>
        <v>34.35</v>
      </c>
      <c r="F180" s="93">
        <f t="shared" si="1"/>
        <v>95.709111173028703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35.89</v>
      </c>
      <c r="E183" s="247">
        <v>34.35</v>
      </c>
      <c r="F183" s="93">
        <f t="shared" si="1"/>
        <v>95.709111173028703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13365.15</v>
      </c>
      <c r="E188" s="247">
        <v>4818.79</v>
      </c>
      <c r="F188" s="93">
        <f t="shared" si="1"/>
        <v>36.054889021073464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1242284.3599999999</v>
      </c>
      <c r="E237" s="104">
        <f t="shared" si="41"/>
        <v>1256835.3099999998</v>
      </c>
      <c r="F237" s="93">
        <f t="shared" si="1"/>
        <v>101.1713058997217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1227664.46</v>
      </c>
      <c r="E238" s="104">
        <f t="shared" si="42"/>
        <v>1227851.02</v>
      </c>
      <c r="F238" s="93">
        <f t="shared" si="1"/>
        <v>100.01519633467275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1227664.46</v>
      </c>
      <c r="E239" s="104">
        <f t="shared" si="43"/>
        <v>1227851.02</v>
      </c>
      <c r="F239" s="93">
        <f t="shared" si="1"/>
        <v>100.01519633467275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1179016.44</v>
      </c>
      <c r="E240" s="247">
        <v>1178303</v>
      </c>
      <c r="F240" s="93">
        <f t="shared" si="1"/>
        <v>99.939488545214857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48648.02</v>
      </c>
      <c r="E241" s="247">
        <v>49548.02</v>
      </c>
      <c r="F241" s="93">
        <f t="shared" si="1"/>
        <v>101.85002390642003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6879.72</v>
      </c>
      <c r="E245" s="104">
        <f t="shared" si="45"/>
        <v>21877.66</v>
      </c>
      <c r="F245" s="93">
        <f t="shared" si="1"/>
        <v>318.00218613548225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6879.72</v>
      </c>
      <c r="E246" s="104">
        <f t="shared" si="46"/>
        <v>21877.66</v>
      </c>
      <c r="F246" s="93">
        <f t="shared" si="1"/>
        <v>318.00218613548225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6879.72</v>
      </c>
      <c r="E247" s="247">
        <v>21877.66</v>
      </c>
      <c r="F247" s="93">
        <f t="shared" si="1"/>
        <v>318.00218613548225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7740.18</v>
      </c>
      <c r="E255" s="247">
        <v>7106.63</v>
      </c>
      <c r="F255" s="93">
        <f t="shared" si="1"/>
        <v>91.814789836928853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64152.21</v>
      </c>
      <c r="E259" s="104">
        <f t="shared" si="49"/>
        <v>7306.34</v>
      </c>
      <c r="F259" s="93">
        <f t="shared" si="1"/>
        <v>11.389069838747567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64152.21</v>
      </c>
      <c r="E260" s="248">
        <v>7306.34</v>
      </c>
      <c r="F260" s="97">
        <f t="shared" si="1"/>
        <v>11.389069838747567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4477.0600000000004</v>
      </c>
      <c r="E264" s="247">
        <v>3390.44</v>
      </c>
      <c r="F264" s="93">
        <f t="shared" si="50"/>
        <v>75.729161547980141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4405.6000000000004</v>
      </c>
      <c r="E265" s="247">
        <v>5063.18</v>
      </c>
      <c r="F265" s="93">
        <f t="shared" si="50"/>
        <v>114.92600326856729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11699.69</v>
      </c>
      <c r="E268" s="247">
        <v>3328.53</v>
      </c>
      <c r="F268" s="93">
        <f t="shared" si="50"/>
        <v>28.449728155190435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2272.6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152294.03</v>
      </c>
      <c r="E288" s="247">
        <v>168389.86</v>
      </c>
      <c r="F288" s="93">
        <f t="shared" si="50"/>
        <v>110.56891724514742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31.53</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13333.62</v>
      </c>
      <c r="E302" s="247">
        <v>3918.79</v>
      </c>
      <c r="F302" s="93">
        <f t="shared" si="50"/>
        <v>29.390293108698163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1890868.97</v>
      </c>
      <c r="E114" s="81">
        <f t="shared" si="22"/>
        <v>2024196.6300000001</v>
      </c>
      <c r="F114" s="63">
        <f t="shared" si="1"/>
        <v>107.0511316286501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1764627.93</v>
      </c>
      <c r="E115" s="81">
        <f t="shared" si="23"/>
        <v>1875154.84</v>
      </c>
      <c r="F115" s="63">
        <f t="shared" si="1"/>
        <v>106.26346824284936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1764627.93</v>
      </c>
      <c r="E117" s="249">
        <v>1875154.84</v>
      </c>
      <c r="F117" s="63">
        <f t="shared" si="1"/>
        <v>106.26346824284936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126241.04</v>
      </c>
      <c r="E126" s="249">
        <v>149041.79</v>
      </c>
      <c r="F126" s="63">
        <f t="shared" si="1"/>
        <v>118.06128181453512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1890868.97</v>
      </c>
      <c r="E141" s="106">
        <f t="shared" si="28"/>
        <v>2024196.6300000001</v>
      </c>
      <c r="F141" s="82">
        <f t="shared" si="1"/>
        <v>107.0511316286501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52615.5</v>
      </c>
      <c r="E5" s="107">
        <f t="shared" si="0"/>
        <v>4216.46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4216.46</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4216.46</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676.39</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3540.07</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52615.5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52615.5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52615.5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152294.03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2068617.51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18351.59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2032085.22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1673657.39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334327.90000000002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348.47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14952.16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8799.2999999999993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18180.7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2050247.0799999998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27766.42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2004301.96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1651927.23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329141.73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14952.16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7930.83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18178.7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170664.4600000002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2272.6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2272.6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2272.6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2272.6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168391.86000000002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3918.79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164471.07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10758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2025-01-24T06:44:40Z</cp:lastPrinted>
  <dcterms:created xsi:type="dcterms:W3CDTF">2022-04-01T05:14:30Z</dcterms:created>
  <dcterms:modified xsi:type="dcterms:W3CDTF">2025-01-24T06:52:56Z</dcterms:modified>
</cp:coreProperties>
</file>