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FINANCIJSKI IZVJEŠTAJ 2023\"/>
    </mc:Choice>
  </mc:AlternateContent>
  <bookViews>
    <workbookView xWindow="0" yWindow="0" windowWidth="28800" windowHeight="10995"/>
  </bookViews>
  <sheets>
    <sheet name="OŠ LOVRA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9" l="1"/>
  <c r="R8" i="19"/>
  <c r="R9" i="19"/>
  <c r="R10" i="19"/>
  <c r="E17" i="19"/>
  <c r="E18" i="19"/>
  <c r="E19" i="19"/>
  <c r="E20" i="19"/>
  <c r="E21" i="19"/>
  <c r="E22" i="19"/>
  <c r="E23" i="19"/>
  <c r="B24" i="19"/>
  <c r="C24" i="19"/>
  <c r="D24" i="19"/>
  <c r="F29" i="19"/>
  <c r="E80" i="19"/>
  <c r="F46" i="19" s="1"/>
  <c r="E24" i="19" l="1"/>
  <c r="F24" i="19" s="1"/>
  <c r="F80" i="19" l="1"/>
  <c r="M80" i="19" s="1"/>
</calcChain>
</file>

<file path=xl/comments1.xml><?xml version="1.0" encoding="utf-8"?>
<comments xmlns="http://schemas.openxmlformats.org/spreadsheetml/2006/main">
  <authors>
    <author>Edi Licul</author>
  </authors>
  <commentList>
    <comment ref="C16" authorId="0" shapeId="0">
      <text>
        <r>
          <rPr>
            <sz val="11"/>
            <color indexed="81"/>
            <rFont val="Tahoma"/>
            <family val="2"/>
            <charset val="238"/>
          </rPr>
          <t>upisuje se sa negativnim predznakom</t>
        </r>
      </text>
    </comment>
    <comment ref="D16" authorId="0" shapeId="0">
      <text>
        <r>
          <rPr>
            <sz val="11"/>
            <color indexed="81"/>
            <rFont val="Tahoma"/>
            <family val="2"/>
            <charset val="238"/>
          </rPr>
          <t>upisuje se sa negativnim predznakom</t>
        </r>
      </text>
    </comment>
  </commentList>
</comments>
</file>

<file path=xl/sharedStrings.xml><?xml version="1.0" encoding="utf-8"?>
<sst xmlns="http://schemas.openxmlformats.org/spreadsheetml/2006/main" count="116" uniqueCount="79">
  <si>
    <t>882 Prenesena sredstva - namjenski primici - proračunski korisnici</t>
  </si>
  <si>
    <t>782 Prenesena sredstva - prihodi od prodaje ili zamjene nefin. imov. i naknade štete s nalova osiguranja - prorač. Korisnici</t>
  </si>
  <si>
    <t>682 Prenesena sredstva - donacije - proračunski korisnici</t>
  </si>
  <si>
    <t>582 Prenesena sredstva - pomoći - proračunski korisnici</t>
  </si>
  <si>
    <t>483 Prenesena sredstva - namjenski prihodi - proračunski korisnici</t>
  </si>
  <si>
    <t>383 Prenesena sredstva - vlastiti prihodi proračunskih korisnika</t>
  </si>
  <si>
    <t>Za sve upite i nejasnoće kontaktirati Edi Licul, tel. 051-351-639, mail edi.licul@pgz.hr</t>
  </si>
  <si>
    <t>Napomena: popunjavaju se sva zeleno označena polja</t>
  </si>
  <si>
    <t>Ukupno</t>
  </si>
  <si>
    <t>(upisuje se sa pozitivnim predznakom)</t>
  </si>
  <si>
    <t>Iznos</t>
  </si>
  <si>
    <t>Naziv aktivnosti / projekta</t>
  </si>
  <si>
    <t>Proračunska aktivnost/projekt u 2023. godini 
oznaka (npr. A530101)</t>
  </si>
  <si>
    <t>Br.oznaka računa na razini odjeljka (npr. 3221)</t>
  </si>
  <si>
    <t>Izvor financiranja</t>
  </si>
  <si>
    <t>3.2.2. IZNOS VIŠKA KOJIM SE POKRIVA MANJAK NA DRUGOM IZVORU (IZ TOČKE 3.1.1.)</t>
  </si>
  <si>
    <t>3.2.1. IZNOS VIŠKA KOJI NIJE RASPOREĐEN ODLUKOM UPRAVLJAČKOG TIJELA</t>
  </si>
  <si>
    <t>3.2. RASPORED VIŠKA</t>
  </si>
  <si>
    <t>Obrazloženje pokrića manjka</t>
  </si>
  <si>
    <t>(upisuje se sa negativnim predznakom)</t>
  </si>
  <si>
    <t>3.1.1. IZNOS MANJKA NA NEKOM OD IZVORA FINANCIRANJA POKRIVEN VIŠKOM IZ VLASTITIH IZVORA</t>
  </si>
  <si>
    <t>3.1. NAČIN POKRIĆA MANJKA PO IZVORIMA FINANCIRANJA</t>
  </si>
  <si>
    <t>3. RASPORED REZULTATA PREMA ODLUCI UPRAVLJAČKOG TIJELA</t>
  </si>
  <si>
    <t>8 NAMJENSKI PRIMICI</t>
  </si>
  <si>
    <t>7 PRIHODI OD PRODAJE ILI ZAMJENE NEFINANCIJSKE IMOVINE I NAKNADE S NASLOVA OSIGURANJA</t>
  </si>
  <si>
    <t>6 DONACIJE</t>
  </si>
  <si>
    <t>5 POMOĆI</t>
  </si>
  <si>
    <t>4 PRIHODI ZA POSEBNE NAMJENE</t>
  </si>
  <si>
    <t xml:space="preserve">3 VLASTITI PRIHODI </t>
  </si>
  <si>
    <t xml:space="preserve">1 OPĆI PRIHODI I PRIMICI </t>
  </si>
  <si>
    <t>met.manjak (-)</t>
  </si>
  <si>
    <t>manjak (-)</t>
  </si>
  <si>
    <t>višak (+)</t>
  </si>
  <si>
    <t>PRORAČUNSKI</t>
  </si>
  <si>
    <t>VANPRORAČUNSKI</t>
  </si>
  <si>
    <t>2. STRUKTURA REZULTATA PREMA IZVORIMA FINANCIRANJA</t>
  </si>
  <si>
    <t>AOP645 ili 646</t>
  </si>
  <si>
    <t>(upisati iznos sa decimalama, manjak se upisuje sa negativnim predznakom -)</t>
  </si>
  <si>
    <t>X006 ili Y006</t>
  </si>
  <si>
    <t>Višak/manjak prihoda i primitaka raspoloživ u slijedećem razdoblju</t>
  </si>
  <si>
    <t>AOP643 ili 644</t>
  </si>
  <si>
    <t>9221-9222 ili 
9222-9221</t>
  </si>
  <si>
    <t>Višak/manjak prihoda i primitaka preneseni</t>
  </si>
  <si>
    <t>AOP641 ili 642</t>
  </si>
  <si>
    <r>
      <t xml:space="preserve">(upisati iznos sa </t>
    </r>
    <r>
      <rPr>
        <b/>
        <sz val="11"/>
        <color indexed="8"/>
        <rFont val="Calibri"/>
        <family val="2"/>
        <charset val="238"/>
      </rPr>
      <t>decimalama,</t>
    </r>
    <r>
      <rPr>
        <sz val="11"/>
        <color indexed="8"/>
        <rFont val="Calibri"/>
        <family val="2"/>
        <charset val="238"/>
      </rPr>
      <t xml:space="preserve"> manjak se upisuje sa </t>
    </r>
    <r>
      <rPr>
        <b/>
        <sz val="11"/>
        <color indexed="8"/>
        <rFont val="Calibri"/>
        <family val="2"/>
        <charset val="238"/>
      </rPr>
      <t>negativnim</t>
    </r>
    <r>
      <rPr>
        <sz val="11"/>
        <color indexed="8"/>
        <rFont val="Calibri"/>
        <family val="2"/>
        <charset val="238"/>
      </rPr>
      <t xml:space="preserve"> predznakom -)</t>
    </r>
  </si>
  <si>
    <t>X005 ili Y005</t>
  </si>
  <si>
    <t>Višak/manjak prihoda i primitaka</t>
  </si>
  <si>
    <t>kontrola</t>
  </si>
  <si>
    <t>AOP</t>
  </si>
  <si>
    <t>Odstupanje</t>
  </si>
  <si>
    <t>RIZNICA REZULTAT VANPRORAČUNCKI</t>
  </si>
  <si>
    <t>ŠIFRA</t>
  </si>
  <si>
    <t>Naziv stavke</t>
  </si>
  <si>
    <t>1. VIŠAK/MANJAK PRIHODA I PRIMITAKA (IZ IZVJEŠTAJA PR-RAS)</t>
  </si>
  <si>
    <t>PRORAČUNSKI KORISNIK:</t>
  </si>
  <si>
    <t>UPRAVNI ODJEL ZA ODGOJ I OBRAZOVANJE</t>
  </si>
  <si>
    <t>NADLEŽNO UPRAVNO TIJELO:</t>
  </si>
  <si>
    <t>OŠ VIKTORA CARA EMINA LOVRAN</t>
  </si>
  <si>
    <t>3237</t>
  </si>
  <si>
    <t>3221</t>
  </si>
  <si>
    <t>OPREMANJE USTANOVA ŠKOLSTVA</t>
  </si>
  <si>
    <t>K530801</t>
  </si>
  <si>
    <t>4227</t>
  </si>
  <si>
    <t>A530101</t>
  </si>
  <si>
    <t xml:space="preserve">OSIGURANJE UVJETA RADA </t>
  </si>
  <si>
    <t>3111</t>
  </si>
  <si>
    <t>A530202</t>
  </si>
  <si>
    <t>PRODUŽENI BORAVAK UČENIKA PUTNIKA</t>
  </si>
  <si>
    <t>3225</t>
  </si>
  <si>
    <t>A530222</t>
  </si>
  <si>
    <t>PROGRAM ŠKOLSKOG KURIKULUMA</t>
  </si>
  <si>
    <t>3722</t>
  </si>
  <si>
    <t>3239</t>
  </si>
  <si>
    <t xml:space="preserve"> Manjak prihoda po izvoru financiranja Pomoći u iznosu od 281,11EURA za plaćanje sudske pristojbe pravomoćnih presuda namirit će se ostvarenjem prihoda u 2024.godini.</t>
  </si>
  <si>
    <t>4223</t>
  </si>
  <si>
    <t>3.1.2. IZNOS MANJKA KOJI ĆE SE POKRITI IZ PRIHODA 2024. GODINE</t>
  </si>
  <si>
    <t>3.2.4. IZNOS VIŠKA RASPOREĐEN ODLUKOM UPRAVLJAČKOG TIJELA ZA NAMJENE U 2024. GODINI</t>
  </si>
  <si>
    <t>3.2.3. IZNOS VIŠKA KOJIM SE POKRIO MANJAK IZ PRETHODNIH GODINA (sukladno odluci iz 2023. godine)</t>
  </si>
  <si>
    <t>3.1.3. IZNOS MANJKA KOJI ĆE SE POKRITI U NAREDNIM GODINAMA (2025.+)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</si>
</sst>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.00_ ;[Red]\-0.00\ 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sz val="10"/>
      <color rgb="FF0070C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Up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5" fillId="0" borderId="0"/>
  </cellStyleXfs>
  <cellXfs count="83">
    <xf numFmtId="0" fontId="0" fillId="0" borderId="0" xfId="0"/>
    <xf numFmtId="0" fontId="0" fillId="0" borderId="0" xfId="0" applyProtection="1"/>
    <xf numFmtId="4" fontId="0" fillId="0" borderId="0" xfId="0" applyNumberFormat="1" applyProtection="1"/>
    <xf numFmtId="164" fontId="3" fillId="0" borderId="0" xfId="1" applyNumberFormat="1" applyFont="1"/>
    <xf numFmtId="0" fontId="4" fillId="0" borderId="0" xfId="0" applyFont="1" applyFill="1"/>
    <xf numFmtId="164" fontId="0" fillId="0" borderId="1" xfId="0" applyNumberFormat="1" applyBorder="1" applyProtection="1"/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0" xfId="2" applyFont="1" applyFill="1" applyProtection="1"/>
    <xf numFmtId="0" fontId="7" fillId="0" borderId="0" xfId="0" applyFont="1" applyAlignment="1" applyProtection="1">
      <alignment wrapText="1"/>
    </xf>
    <xf numFmtId="4" fontId="8" fillId="3" borderId="1" xfId="0" applyNumberFormat="1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vertical="center" wrapText="1"/>
    </xf>
    <xf numFmtId="0" fontId="1" fillId="0" borderId="0" xfId="0" applyFont="1" applyProtection="1"/>
    <xf numFmtId="0" fontId="9" fillId="0" borderId="0" xfId="0" applyFont="1" applyFill="1" applyProtection="1"/>
    <xf numFmtId="0" fontId="10" fillId="0" borderId="0" xfId="0" applyFont="1"/>
    <xf numFmtId="4" fontId="1" fillId="3" borderId="3" xfId="0" applyNumberFormat="1" applyFont="1" applyFill="1" applyBorder="1" applyAlignment="1" applyProtection="1">
      <alignment horizontal="center" vertical="center"/>
    </xf>
    <xf numFmtId="164" fontId="0" fillId="0" borderId="0" xfId="0" applyNumberFormat="1" applyFill="1" applyBorder="1" applyProtection="1"/>
    <xf numFmtId="0" fontId="1" fillId="0" borderId="0" xfId="0" applyFont="1" applyFill="1" applyBorder="1" applyAlignment="1" applyProtection="1">
      <alignment horizontal="left"/>
    </xf>
    <xf numFmtId="0" fontId="12" fillId="0" borderId="0" xfId="0" applyFont="1" applyProtection="1"/>
    <xf numFmtId="164" fontId="0" fillId="2" borderId="13" xfId="0" applyNumberFormat="1" applyFill="1" applyBorder="1" applyProtection="1">
      <protection locked="0"/>
    </xf>
    <xf numFmtId="0" fontId="3" fillId="0" borderId="0" xfId="0" applyFont="1" applyProtection="1"/>
    <xf numFmtId="4" fontId="1" fillId="3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1" fillId="0" borderId="0" xfId="0" applyFont="1" applyBorder="1" applyAlignment="1" applyProtection="1">
      <alignment horizontal="left"/>
    </xf>
    <xf numFmtId="164" fontId="0" fillId="0" borderId="0" xfId="0" applyNumberFormat="1" applyProtection="1"/>
    <xf numFmtId="0" fontId="1" fillId="0" borderId="0" xfId="0" applyFont="1" applyAlignment="1">
      <alignment wrapText="1"/>
    </xf>
    <xf numFmtId="0" fontId="3" fillId="0" borderId="0" xfId="0" applyFont="1" applyAlignment="1"/>
    <xf numFmtId="164" fontId="13" fillId="0" borderId="1" xfId="0" applyNumberFormat="1" applyFont="1" applyFill="1" applyBorder="1" applyAlignment="1" applyProtection="1">
      <alignment wrapText="1"/>
      <protection locked="0"/>
    </xf>
    <xf numFmtId="164" fontId="13" fillId="0" borderId="1" xfId="0" applyNumberFormat="1" applyFont="1" applyFill="1" applyBorder="1" applyAlignment="1" applyProtection="1">
      <alignment wrapText="1"/>
    </xf>
    <xf numFmtId="0" fontId="1" fillId="3" borderId="1" xfId="0" applyFont="1" applyFill="1" applyBorder="1" applyAlignment="1" applyProtection="1">
      <alignment horizontal="right" vertical="center" wrapText="1"/>
    </xf>
    <xf numFmtId="0" fontId="0" fillId="0" borderId="0" xfId="0" applyAlignment="1">
      <alignment wrapText="1"/>
    </xf>
    <xf numFmtId="164" fontId="14" fillId="2" borderId="1" xfId="0" applyNumberFormat="1" applyFont="1" applyFill="1" applyBorder="1" applyAlignment="1" applyProtection="1">
      <alignment wrapText="1"/>
      <protection locked="0"/>
    </xf>
    <xf numFmtId="165" fontId="13" fillId="0" borderId="1" xfId="0" applyNumberFormat="1" applyFont="1" applyFill="1" applyBorder="1" applyAlignment="1" applyProtection="1">
      <alignment horizontal="left" vertical="top" wrapText="1"/>
    </xf>
    <xf numFmtId="164" fontId="14" fillId="6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164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164" fontId="0" fillId="9" borderId="1" xfId="0" applyNumberFormat="1" applyFont="1" applyFill="1" applyBorder="1" applyAlignment="1" applyProtection="1">
      <alignment horizontal="right" vertical="center"/>
      <protection locked="0"/>
    </xf>
    <xf numFmtId="165" fontId="15" fillId="0" borderId="1" xfId="0" applyNumberFormat="1" applyFont="1" applyFill="1" applyBorder="1" applyAlignment="1" applyProtection="1">
      <alignment horizontal="left" vertical="center" wrapText="1"/>
    </xf>
    <xf numFmtId="164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center"/>
    </xf>
    <xf numFmtId="164" fontId="14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4" fontId="1" fillId="3" borderId="13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/>
    </xf>
    <xf numFmtId="4" fontId="1" fillId="0" borderId="0" xfId="0" applyNumberFormat="1" applyFont="1" applyProtection="1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left"/>
    </xf>
    <xf numFmtId="164" fontId="0" fillId="0" borderId="1" xfId="0" applyNumberFormat="1" applyFont="1" applyFill="1" applyBorder="1" applyAlignment="1" applyProtection="1">
      <alignment horizontal="right" vertical="center"/>
      <protection locked="0"/>
    </xf>
    <xf numFmtId="49" fontId="0" fillId="10" borderId="1" xfId="0" applyNumberFormat="1" applyFill="1" applyBorder="1" applyProtection="1">
      <protection locked="0"/>
    </xf>
    <xf numFmtId="164" fontId="0" fillId="10" borderId="1" xfId="0" applyNumberFormat="1" applyFill="1" applyBorder="1" applyProtection="1">
      <protection locked="0"/>
    </xf>
    <xf numFmtId="0" fontId="1" fillId="0" borderId="1" xfId="0" applyFont="1" applyBorder="1" applyAlignment="1" applyProtection="1">
      <alignment horizontal="right"/>
    </xf>
    <xf numFmtId="0" fontId="0" fillId="0" borderId="6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1" fillId="5" borderId="0" xfId="0" applyFont="1" applyFill="1" applyAlignment="1" applyProtection="1">
      <alignment horizontal="left"/>
    </xf>
    <xf numFmtId="0" fontId="1" fillId="8" borderId="1" xfId="0" applyFont="1" applyFill="1" applyBorder="1" applyAlignment="1">
      <alignment horizontal="center" wrapText="1"/>
    </xf>
    <xf numFmtId="0" fontId="1" fillId="4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0" fontId="1" fillId="0" borderId="13" xfId="0" applyFont="1" applyFill="1" applyBorder="1" applyAlignment="1" applyProtection="1">
      <alignment horizontal="left"/>
    </xf>
    <xf numFmtId="49" fontId="11" fillId="2" borderId="12" xfId="0" applyNumberFormat="1" applyFont="1" applyFill="1" applyBorder="1" applyAlignment="1" applyProtection="1">
      <alignment horizontal="left" vertical="top" wrapText="1"/>
      <protection locked="0"/>
    </xf>
    <xf numFmtId="49" fontId="11" fillId="2" borderId="11" xfId="0" applyNumberFormat="1" applyFont="1" applyFill="1" applyBorder="1" applyAlignment="1" applyProtection="1">
      <alignment horizontal="left" vertical="top" wrapText="1"/>
      <protection locked="0"/>
    </xf>
    <xf numFmtId="49" fontId="11" fillId="2" borderId="10" xfId="0" applyNumberFormat="1" applyFont="1" applyFill="1" applyBorder="1" applyAlignment="1" applyProtection="1">
      <alignment horizontal="left" vertical="top" wrapText="1"/>
      <protection locked="0"/>
    </xf>
    <xf numFmtId="49" fontId="11" fillId="2" borderId="9" xfId="0" applyNumberFormat="1" applyFont="1" applyFill="1" applyBorder="1" applyAlignment="1" applyProtection="1">
      <alignment horizontal="left" vertical="top" wrapText="1"/>
      <protection locked="0"/>
    </xf>
    <xf numFmtId="49" fontId="11" fillId="2" borderId="0" xfId="0" applyNumberFormat="1" applyFont="1" applyFill="1" applyBorder="1" applyAlignment="1" applyProtection="1">
      <alignment horizontal="left" vertical="top" wrapText="1"/>
      <protection locked="0"/>
    </xf>
    <xf numFmtId="49" fontId="11" fillId="2" borderId="8" xfId="0" applyNumberFormat="1" applyFont="1" applyFill="1" applyBorder="1" applyAlignment="1" applyProtection="1">
      <alignment horizontal="left" vertical="top" wrapText="1"/>
      <protection locked="0"/>
    </xf>
    <xf numFmtId="49" fontId="11" fillId="2" borderId="7" xfId="0" applyNumberFormat="1" applyFont="1" applyFill="1" applyBorder="1" applyAlignment="1" applyProtection="1">
      <alignment horizontal="left" vertical="top" wrapText="1"/>
      <protection locked="0"/>
    </xf>
    <xf numFmtId="49" fontId="11" fillId="2" borderId="6" xfId="0" applyNumberFormat="1" applyFont="1" applyFill="1" applyBorder="1" applyAlignment="1" applyProtection="1">
      <alignment horizontal="left" vertical="top" wrapText="1"/>
      <protection locked="0"/>
    </xf>
    <xf numFmtId="49" fontId="11" fillId="2" borderId="5" xfId="0" applyNumberFormat="1" applyFont="1" applyFill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</cellXfs>
  <cellStyles count="4">
    <cellStyle name="Normal 3" xfId="1"/>
    <cellStyle name="Normal 4" xfId="2"/>
    <cellStyle name="Normalno" xfId="0" builtinId="0"/>
    <cellStyle name="Normalno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R118"/>
  <sheetViews>
    <sheetView tabSelected="1" topLeftCell="A28" zoomScale="90" zoomScaleNormal="90" workbookViewId="0">
      <selection activeCell="B58" sqref="B58"/>
    </sheetView>
  </sheetViews>
  <sheetFormatPr defaultColWidth="8.85546875" defaultRowHeight="15" x14ac:dyDescent="0.25"/>
  <cols>
    <col min="1" max="1" width="35.7109375" style="1" customWidth="1"/>
    <col min="2" max="2" width="21.140625" style="1" customWidth="1"/>
    <col min="3" max="3" width="18.7109375" style="2" customWidth="1"/>
    <col min="4" max="4" width="35.42578125" style="1" customWidth="1"/>
    <col min="5" max="5" width="15.85546875" style="1" customWidth="1"/>
    <col min="6" max="6" width="15.5703125" style="1" customWidth="1"/>
    <col min="7" max="11" width="8.85546875" style="1"/>
    <col min="12" max="12" width="19.5703125" style="1" hidden="1" customWidth="1"/>
    <col min="13" max="13" width="8.85546875" style="1" hidden="1" customWidth="1"/>
    <col min="14" max="14" width="11.140625" style="1" hidden="1" customWidth="1"/>
    <col min="15" max="15" width="8.85546875" style="1" hidden="1" customWidth="1"/>
    <col min="16" max="16" width="16.140625" style="1" hidden="1" customWidth="1"/>
    <col min="17" max="18" width="15.85546875" style="1" hidden="1" customWidth="1"/>
    <col min="19" max="16384" width="8.85546875" style="1"/>
  </cols>
  <sheetData>
    <row r="1" spans="1:18" s="55" customFormat="1" ht="30.6" customHeight="1" x14ac:dyDescent="0.25">
      <c r="A1" s="56" t="s">
        <v>56</v>
      </c>
      <c r="B1" s="61" t="s">
        <v>55</v>
      </c>
      <c r="C1" s="61"/>
      <c r="D1" s="61"/>
      <c r="E1" s="61"/>
    </row>
    <row r="2" spans="1:18" s="55" customFormat="1" ht="30.6" customHeight="1" x14ac:dyDescent="0.25">
      <c r="A2" s="56" t="s">
        <v>54</v>
      </c>
      <c r="B2" s="62" t="s">
        <v>57</v>
      </c>
      <c r="C2" s="62"/>
      <c r="D2" s="62"/>
      <c r="E2" s="62"/>
    </row>
    <row r="5" spans="1:18" s="12" customFormat="1" x14ac:dyDescent="0.25">
      <c r="A5" s="63" t="s">
        <v>53</v>
      </c>
      <c r="B5" s="63"/>
      <c r="C5" s="63"/>
      <c r="D5" s="63"/>
      <c r="E5" s="63"/>
    </row>
    <row r="6" spans="1:18" s="12" customFormat="1" x14ac:dyDescent="0.25">
      <c r="C6" s="54"/>
    </row>
    <row r="7" spans="1:18" s="50" customFormat="1" ht="30" x14ac:dyDescent="0.25">
      <c r="A7" s="53" t="s">
        <v>52</v>
      </c>
      <c r="B7" s="51" t="s">
        <v>51</v>
      </c>
      <c r="C7" s="21" t="s">
        <v>10</v>
      </c>
      <c r="L7" s="52" t="s">
        <v>50</v>
      </c>
      <c r="N7" s="52" t="s">
        <v>49</v>
      </c>
      <c r="P7" s="51" t="s">
        <v>48</v>
      </c>
      <c r="Q7" s="21" t="s">
        <v>10</v>
      </c>
      <c r="R7" s="21" t="s">
        <v>47</v>
      </c>
    </row>
    <row r="8" spans="1:18" s="37" customFormat="1" ht="27.6" customHeight="1" x14ac:dyDescent="0.25">
      <c r="A8" s="44" t="s">
        <v>46</v>
      </c>
      <c r="B8" s="39" t="s">
        <v>45</v>
      </c>
      <c r="C8" s="49">
        <v>-205038.3</v>
      </c>
      <c r="D8" s="48" t="s">
        <v>44</v>
      </c>
      <c r="E8" s="41"/>
      <c r="L8" s="38">
        <v>1436936.75</v>
      </c>
      <c r="M8" s="40"/>
      <c r="N8" s="57">
        <f>L8-Q8</f>
        <v>-1.862645149230957E-9</v>
      </c>
      <c r="P8" s="39" t="s">
        <v>43</v>
      </c>
      <c r="Q8" s="38">
        <v>1436936.7500000019</v>
      </c>
      <c r="R8" s="38">
        <f>Q8-C8</f>
        <v>1641975.0500000019</v>
      </c>
    </row>
    <row r="9" spans="1:18" s="37" customFormat="1" ht="27.6" customHeight="1" x14ac:dyDescent="0.25">
      <c r="A9" s="44" t="s">
        <v>42</v>
      </c>
      <c r="B9" s="47" t="s">
        <v>41</v>
      </c>
      <c r="C9" s="38">
        <v>211918.02</v>
      </c>
      <c r="D9" s="42" t="s">
        <v>37</v>
      </c>
      <c r="E9" s="41"/>
      <c r="L9" s="45"/>
      <c r="M9" s="46"/>
      <c r="N9" s="45"/>
      <c r="P9" s="39" t="s">
        <v>40</v>
      </c>
      <c r="Q9" s="38">
        <v>159759.6</v>
      </c>
      <c r="R9" s="38">
        <f>Q9-C9</f>
        <v>-52158.419999999984</v>
      </c>
    </row>
    <row r="10" spans="1:18" s="37" customFormat="1" ht="24" customHeight="1" x14ac:dyDescent="0.25">
      <c r="A10" s="44" t="s">
        <v>39</v>
      </c>
      <c r="B10" s="39" t="s">
        <v>38</v>
      </c>
      <c r="C10" s="43">
        <v>6879.72</v>
      </c>
      <c r="D10" s="42" t="s">
        <v>37</v>
      </c>
      <c r="E10" s="41"/>
      <c r="L10" s="40"/>
      <c r="M10" s="40"/>
      <c r="N10" s="40"/>
      <c r="P10" s="39" t="s">
        <v>36</v>
      </c>
      <c r="Q10" s="38">
        <v>1596696.350000002</v>
      </c>
      <c r="R10" s="38">
        <f>Q10-C10</f>
        <v>1589816.630000002</v>
      </c>
    </row>
    <row r="13" spans="1:18" x14ac:dyDescent="0.25">
      <c r="A13" s="63" t="s">
        <v>35</v>
      </c>
      <c r="B13" s="63"/>
      <c r="C13" s="63"/>
      <c r="D13" s="63"/>
      <c r="E13" s="63"/>
      <c r="F13"/>
      <c r="G13"/>
      <c r="H13"/>
      <c r="I13"/>
      <c r="J13"/>
      <c r="K13"/>
      <c r="L13"/>
      <c r="M13"/>
      <c r="N13"/>
      <c r="O13"/>
      <c r="P13"/>
      <c r="Q13"/>
      <c r="R13"/>
    </row>
    <row r="15" spans="1:18" s="25" customFormat="1" x14ac:dyDescent="0.25">
      <c r="B15" s="64" t="s">
        <v>34</v>
      </c>
      <c r="C15" s="64"/>
      <c r="D15" s="36" t="s">
        <v>33</v>
      </c>
    </row>
    <row r="16" spans="1:18" s="30" customFormat="1" x14ac:dyDescent="0.25">
      <c r="A16" s="34" t="s">
        <v>14</v>
      </c>
      <c r="B16" s="35" t="s">
        <v>32</v>
      </c>
      <c r="C16" s="35" t="s">
        <v>31</v>
      </c>
      <c r="D16" s="35" t="s">
        <v>30</v>
      </c>
      <c r="E16" s="34" t="s">
        <v>8</v>
      </c>
    </row>
    <row r="17" spans="1:6" s="30" customFormat="1" x14ac:dyDescent="0.25">
      <c r="A17" s="32" t="s">
        <v>29</v>
      </c>
      <c r="B17" s="33"/>
      <c r="C17" s="33"/>
      <c r="D17" s="31"/>
      <c r="E17" s="27">
        <f t="shared" ref="E17:E24" si="0">SUM(B17:D17)</f>
        <v>0</v>
      </c>
    </row>
    <row r="18" spans="1:6" s="30" customFormat="1" x14ac:dyDescent="0.25">
      <c r="A18" s="32" t="s">
        <v>28</v>
      </c>
      <c r="B18" s="31">
        <v>961.23</v>
      </c>
      <c r="C18" s="31"/>
      <c r="D18" s="33"/>
      <c r="E18" s="27">
        <f t="shared" si="0"/>
        <v>961.23</v>
      </c>
    </row>
    <row r="19" spans="1:6" s="30" customFormat="1" x14ac:dyDescent="0.25">
      <c r="A19" s="32" t="s">
        <v>27</v>
      </c>
      <c r="B19" s="31">
        <v>2904.7</v>
      </c>
      <c r="C19" s="31"/>
      <c r="D19" s="31"/>
      <c r="E19" s="27">
        <f t="shared" si="0"/>
        <v>2904.7</v>
      </c>
    </row>
    <row r="20" spans="1:6" s="30" customFormat="1" x14ac:dyDescent="0.25">
      <c r="A20" s="32" t="s">
        <v>26</v>
      </c>
      <c r="B20" s="31">
        <v>3294.9</v>
      </c>
      <c r="C20" s="31">
        <v>-281.11</v>
      </c>
      <c r="D20" s="31"/>
      <c r="E20" s="27">
        <f t="shared" si="0"/>
        <v>3013.79</v>
      </c>
    </row>
    <row r="21" spans="1:6" s="30" customFormat="1" x14ac:dyDescent="0.25">
      <c r="A21" s="32" t="s">
        <v>25</v>
      </c>
      <c r="B21" s="31"/>
      <c r="C21" s="31"/>
      <c r="D21" s="31"/>
      <c r="E21" s="27">
        <f t="shared" si="0"/>
        <v>0</v>
      </c>
    </row>
    <row r="22" spans="1:6" s="30" customFormat="1" ht="45" x14ac:dyDescent="0.25">
      <c r="A22" s="32" t="s">
        <v>24</v>
      </c>
      <c r="B22" s="31"/>
      <c r="C22" s="31"/>
      <c r="D22" s="31"/>
      <c r="E22" s="27">
        <f t="shared" si="0"/>
        <v>0</v>
      </c>
    </row>
    <row r="23" spans="1:6" s="30" customFormat="1" x14ac:dyDescent="0.25">
      <c r="A23" s="32" t="s">
        <v>23</v>
      </c>
      <c r="B23" s="31"/>
      <c r="C23" s="31"/>
      <c r="D23" s="31"/>
      <c r="E23" s="27">
        <f t="shared" si="0"/>
        <v>0</v>
      </c>
    </row>
    <row r="24" spans="1:6" s="25" customFormat="1" x14ac:dyDescent="0.25">
      <c r="A24" s="29" t="s">
        <v>8</v>
      </c>
      <c r="B24" s="28">
        <f>SUM(B17:B23)</f>
        <v>7160.83</v>
      </c>
      <c r="C24" s="28">
        <f>SUM(C17:C23)</f>
        <v>-281.11</v>
      </c>
      <c r="D24" s="28">
        <f>SUM(D17:D23)</f>
        <v>0</v>
      </c>
      <c r="E24" s="27">
        <f t="shared" si="0"/>
        <v>6879.72</v>
      </c>
      <c r="F24" s="26" t="str">
        <f>IF(NOT(E24=C10),"GREŠKA - STRUKTURA NE ODGOVARA UKUPNOM REZULTATU!","OK")</f>
        <v>OK</v>
      </c>
    </row>
    <row r="26" spans="1:6" x14ac:dyDescent="0.25">
      <c r="E26" s="24"/>
    </row>
    <row r="27" spans="1:6" x14ac:dyDescent="0.25">
      <c r="A27" s="63" t="s">
        <v>22</v>
      </c>
      <c r="B27" s="63"/>
      <c r="C27" s="63"/>
      <c r="D27" s="63"/>
      <c r="E27" s="63"/>
      <c r="F27"/>
    </row>
    <row r="28" spans="1:6" x14ac:dyDescent="0.25">
      <c r="A28" s="23"/>
      <c r="B28" s="23"/>
      <c r="C28" s="23"/>
      <c r="D28" s="23"/>
      <c r="E28" s="22"/>
      <c r="F28"/>
    </row>
    <row r="29" spans="1:6" x14ac:dyDescent="0.25">
      <c r="A29" s="65" t="s">
        <v>21</v>
      </c>
      <c r="B29" s="65"/>
      <c r="C29" s="65"/>
      <c r="D29" s="65"/>
      <c r="E29" s="21" t="s">
        <v>10</v>
      </c>
      <c r="F29" s="20" t="str">
        <f>IF(NOT(SUMIF(C17:D23,"&lt;0")=E31+E30+E32),"GREŠKA - MANJAK NIJE POKRIVEN","OK")</f>
        <v>OK</v>
      </c>
    </row>
    <row r="30" spans="1:6" x14ac:dyDescent="0.25">
      <c r="A30" s="66" t="s">
        <v>20</v>
      </c>
      <c r="B30" s="66"/>
      <c r="C30" s="66"/>
      <c r="D30" s="66"/>
      <c r="E30" s="6"/>
      <c r="F30" s="18" t="s">
        <v>19</v>
      </c>
    </row>
    <row r="31" spans="1:6" x14ac:dyDescent="0.25">
      <c r="A31" s="67" t="s">
        <v>75</v>
      </c>
      <c r="B31" s="67"/>
      <c r="C31" s="67"/>
      <c r="D31" s="67"/>
      <c r="E31" s="19">
        <v>-281.11</v>
      </c>
      <c r="F31" s="18" t="s">
        <v>19</v>
      </c>
    </row>
    <row r="32" spans="1:6" x14ac:dyDescent="0.25">
      <c r="A32" s="66" t="s">
        <v>78</v>
      </c>
      <c r="B32" s="66"/>
      <c r="C32" s="66"/>
      <c r="D32" s="66"/>
      <c r="E32" s="6"/>
      <c r="F32" s="18" t="s">
        <v>19</v>
      </c>
    </row>
    <row r="33" spans="1:6" x14ac:dyDescent="0.25">
      <c r="A33" s="17" t="s">
        <v>18</v>
      </c>
      <c r="B33" s="17"/>
      <c r="C33" s="17"/>
      <c r="D33" s="17"/>
      <c r="E33" s="16"/>
      <c r="F33"/>
    </row>
    <row r="34" spans="1:6" ht="15" customHeight="1" x14ac:dyDescent="0.25">
      <c r="A34" s="68" t="s">
        <v>73</v>
      </c>
      <c r="B34" s="69"/>
      <c r="C34" s="69"/>
      <c r="D34" s="69"/>
      <c r="E34" s="70"/>
      <c r="F34"/>
    </row>
    <row r="35" spans="1:6" x14ac:dyDescent="0.25">
      <c r="A35" s="71"/>
      <c r="B35" s="72"/>
      <c r="C35" s="72"/>
      <c r="D35" s="72"/>
      <c r="E35" s="73"/>
      <c r="F35"/>
    </row>
    <row r="36" spans="1:6" x14ac:dyDescent="0.25">
      <c r="A36" s="71"/>
      <c r="B36" s="72"/>
      <c r="C36" s="72"/>
      <c r="D36" s="72"/>
      <c r="E36" s="73"/>
      <c r="F36"/>
    </row>
    <row r="37" spans="1:6" x14ac:dyDescent="0.25">
      <c r="A37" s="71"/>
      <c r="B37" s="72"/>
      <c r="C37" s="72"/>
      <c r="D37" s="72"/>
      <c r="E37" s="73"/>
      <c r="F37"/>
    </row>
    <row r="38" spans="1:6" x14ac:dyDescent="0.25">
      <c r="A38" s="71"/>
      <c r="B38" s="72"/>
      <c r="C38" s="72"/>
      <c r="D38" s="72"/>
      <c r="E38" s="73"/>
      <c r="F38"/>
    </row>
    <row r="39" spans="1:6" x14ac:dyDescent="0.25">
      <c r="A39" s="71"/>
      <c r="B39" s="72"/>
      <c r="C39" s="72"/>
      <c r="D39" s="72"/>
      <c r="E39" s="73"/>
      <c r="F39"/>
    </row>
    <row r="40" spans="1:6" x14ac:dyDescent="0.25">
      <c r="A40" s="71"/>
      <c r="B40" s="72"/>
      <c r="C40" s="72"/>
      <c r="D40" s="72"/>
      <c r="E40" s="73"/>
      <c r="F40"/>
    </row>
    <row r="41" spans="1:6" x14ac:dyDescent="0.25">
      <c r="A41" s="71"/>
      <c r="B41" s="72"/>
      <c r="C41" s="72"/>
      <c r="D41" s="72"/>
      <c r="E41" s="73"/>
      <c r="F41"/>
    </row>
    <row r="42" spans="1:6" x14ac:dyDescent="0.25">
      <c r="A42" s="71"/>
      <c r="B42" s="72"/>
      <c r="C42" s="72"/>
      <c r="D42" s="72"/>
      <c r="E42" s="73"/>
      <c r="F42"/>
    </row>
    <row r="43" spans="1:6" x14ac:dyDescent="0.25">
      <c r="A43" s="74"/>
      <c r="B43" s="75"/>
      <c r="C43" s="75"/>
      <c r="D43" s="75"/>
      <c r="E43" s="76"/>
      <c r="F43"/>
    </row>
    <row r="44" spans="1:6" x14ac:dyDescent="0.25">
      <c r="A44" s="17"/>
      <c r="B44" s="17"/>
      <c r="C44" s="17"/>
      <c r="D44" s="17"/>
      <c r="E44" s="16"/>
      <c r="F44"/>
    </row>
    <row r="45" spans="1:6" x14ac:dyDescent="0.25">
      <c r="A45" s="12"/>
      <c r="B45"/>
      <c r="C45"/>
      <c r="D45"/>
      <c r="E45"/>
      <c r="F45"/>
    </row>
    <row r="46" spans="1:6" x14ac:dyDescent="0.25">
      <c r="A46" s="65" t="s">
        <v>17</v>
      </c>
      <c r="B46" s="65"/>
      <c r="C46" s="65"/>
      <c r="D46" s="65"/>
      <c r="E46" s="15" t="s">
        <v>10</v>
      </c>
      <c r="F46" s="14" t="str">
        <f>IF(NOT(SUMIF(B17:B23,"&gt;0")=E47+E48+E49+E80),"GREŠKA - VIŠAK NIJE RASPOREĐEN","OK")</f>
        <v>OK</v>
      </c>
    </row>
    <row r="47" spans="1:6" x14ac:dyDescent="0.25">
      <c r="A47" s="77" t="s">
        <v>16</v>
      </c>
      <c r="B47" s="78"/>
      <c r="C47" s="78"/>
      <c r="D47" s="79"/>
      <c r="E47" s="6"/>
      <c r="F47" s="13" t="s">
        <v>9</v>
      </c>
    </row>
    <row r="48" spans="1:6" x14ac:dyDescent="0.25">
      <c r="A48" s="77" t="s">
        <v>15</v>
      </c>
      <c r="B48" s="78"/>
      <c r="C48" s="78"/>
      <c r="D48" s="79"/>
      <c r="E48" s="6"/>
      <c r="F48" s="13" t="s">
        <v>9</v>
      </c>
    </row>
    <row r="49" spans="1:6" x14ac:dyDescent="0.25">
      <c r="A49" s="80" t="s">
        <v>77</v>
      </c>
      <c r="B49" s="81"/>
      <c r="C49" s="81"/>
      <c r="D49" s="82"/>
      <c r="E49" s="6"/>
      <c r="F49" s="13" t="s">
        <v>9</v>
      </c>
    </row>
    <row r="50" spans="1:6" x14ac:dyDescent="0.25">
      <c r="A50" s="12" t="s">
        <v>76</v>
      </c>
      <c r="B50"/>
      <c r="C50"/>
      <c r="D50"/>
      <c r="E50">
        <v>6879.72</v>
      </c>
      <c r="F50"/>
    </row>
    <row r="51" spans="1:6" s="9" customFormat="1" ht="63.75" x14ac:dyDescent="0.2">
      <c r="A51" s="11" t="s">
        <v>14</v>
      </c>
      <c r="B51" s="11" t="s">
        <v>13</v>
      </c>
      <c r="C51" s="11" t="s">
        <v>12</v>
      </c>
      <c r="D51" s="11" t="s">
        <v>11</v>
      </c>
      <c r="E51" s="10" t="s">
        <v>10</v>
      </c>
    </row>
    <row r="52" spans="1:6" x14ac:dyDescent="0.25">
      <c r="A52" s="7" t="s">
        <v>4</v>
      </c>
      <c r="B52" s="7" t="s">
        <v>74</v>
      </c>
      <c r="C52" s="7" t="s">
        <v>61</v>
      </c>
      <c r="D52" s="7" t="s">
        <v>60</v>
      </c>
      <c r="E52" s="6">
        <v>1165</v>
      </c>
      <c r="F52" s="8" t="s">
        <v>9</v>
      </c>
    </row>
    <row r="53" spans="1:6" x14ac:dyDescent="0.25">
      <c r="A53" s="7" t="s">
        <v>4</v>
      </c>
      <c r="B53" s="7" t="s">
        <v>62</v>
      </c>
      <c r="C53" s="7" t="s">
        <v>61</v>
      </c>
      <c r="D53" s="7" t="s">
        <v>60</v>
      </c>
      <c r="E53" s="6">
        <v>1200.24</v>
      </c>
      <c r="F53" s="8"/>
    </row>
    <row r="54" spans="1:6" x14ac:dyDescent="0.25">
      <c r="A54" s="7" t="s">
        <v>5</v>
      </c>
      <c r="B54" s="7" t="s">
        <v>62</v>
      </c>
      <c r="C54" s="7" t="s">
        <v>61</v>
      </c>
      <c r="D54" s="7" t="s">
        <v>60</v>
      </c>
      <c r="E54" s="6">
        <v>961.23</v>
      </c>
    </row>
    <row r="55" spans="1:6" x14ac:dyDescent="0.25">
      <c r="A55" s="7" t="s">
        <v>4</v>
      </c>
      <c r="B55" s="7" t="s">
        <v>65</v>
      </c>
      <c r="C55" s="7" t="s">
        <v>66</v>
      </c>
      <c r="D55" s="7" t="s">
        <v>67</v>
      </c>
      <c r="E55" s="6">
        <v>539.46</v>
      </c>
    </row>
    <row r="56" spans="1:6" x14ac:dyDescent="0.25">
      <c r="A56" s="7" t="s">
        <v>3</v>
      </c>
      <c r="B56" s="7" t="s">
        <v>59</v>
      </c>
      <c r="C56" s="7" t="s">
        <v>63</v>
      </c>
      <c r="D56" s="7" t="s">
        <v>64</v>
      </c>
      <c r="E56" s="6">
        <v>185.27</v>
      </c>
    </row>
    <row r="57" spans="1:6" x14ac:dyDescent="0.25">
      <c r="A57" s="7" t="s">
        <v>3</v>
      </c>
      <c r="B57" s="7" t="s">
        <v>58</v>
      </c>
      <c r="C57" s="7" t="s">
        <v>63</v>
      </c>
      <c r="D57" s="7" t="s">
        <v>64</v>
      </c>
      <c r="E57" s="6">
        <v>111.2</v>
      </c>
    </row>
    <row r="58" spans="1:6" x14ac:dyDescent="0.25">
      <c r="A58" s="7" t="s">
        <v>3</v>
      </c>
      <c r="B58" s="7" t="s">
        <v>68</v>
      </c>
      <c r="C58" s="7" t="s">
        <v>69</v>
      </c>
      <c r="D58" s="58" t="s">
        <v>70</v>
      </c>
      <c r="E58" s="59">
        <v>1197.83</v>
      </c>
    </row>
    <row r="59" spans="1:6" x14ac:dyDescent="0.25">
      <c r="A59" s="7" t="s">
        <v>3</v>
      </c>
      <c r="B59" s="7" t="s">
        <v>58</v>
      </c>
      <c r="C59" s="7" t="s">
        <v>69</v>
      </c>
      <c r="D59" s="58" t="s">
        <v>70</v>
      </c>
      <c r="E59" s="59">
        <v>150.6</v>
      </c>
    </row>
    <row r="60" spans="1:6" x14ac:dyDescent="0.25">
      <c r="A60" s="7" t="s">
        <v>3</v>
      </c>
      <c r="B60" s="7" t="s">
        <v>71</v>
      </c>
      <c r="C60" s="7" t="s">
        <v>69</v>
      </c>
      <c r="D60" s="58" t="s">
        <v>70</v>
      </c>
      <c r="E60" s="59">
        <v>150</v>
      </c>
    </row>
    <row r="61" spans="1:6" x14ac:dyDescent="0.25">
      <c r="A61" s="7" t="s">
        <v>3</v>
      </c>
      <c r="B61" s="7" t="s">
        <v>72</v>
      </c>
      <c r="C61" s="7" t="s">
        <v>69</v>
      </c>
      <c r="D61" s="58" t="s">
        <v>70</v>
      </c>
      <c r="E61" s="59">
        <v>1500</v>
      </c>
    </row>
    <row r="62" spans="1:6" x14ac:dyDescent="0.25">
      <c r="A62" s="7"/>
      <c r="B62" s="7"/>
      <c r="C62" s="7"/>
      <c r="D62" s="7"/>
      <c r="E62" s="6"/>
    </row>
    <row r="63" spans="1:6" x14ac:dyDescent="0.25">
      <c r="A63" s="7"/>
      <c r="B63" s="7"/>
      <c r="C63" s="7"/>
      <c r="D63" s="7"/>
      <c r="E63" s="6"/>
    </row>
    <row r="64" spans="1:6" x14ac:dyDescent="0.25">
      <c r="A64" s="7"/>
      <c r="B64" s="7"/>
      <c r="C64" s="7"/>
      <c r="D64" s="7"/>
      <c r="E64" s="6"/>
    </row>
    <row r="65" spans="1:13" x14ac:dyDescent="0.25">
      <c r="A65" s="7"/>
      <c r="B65" s="7"/>
      <c r="C65" s="7"/>
      <c r="D65" s="7"/>
      <c r="E65" s="6"/>
    </row>
    <row r="66" spans="1:13" x14ac:dyDescent="0.25">
      <c r="A66" s="7"/>
      <c r="B66" s="7"/>
      <c r="C66" s="7"/>
      <c r="D66" s="7"/>
      <c r="E66" s="6"/>
    </row>
    <row r="67" spans="1:13" x14ac:dyDescent="0.25">
      <c r="A67" s="7"/>
      <c r="B67" s="7"/>
      <c r="C67" s="7"/>
      <c r="D67" s="7"/>
      <c r="E67" s="6"/>
    </row>
    <row r="68" spans="1:13" x14ac:dyDescent="0.25">
      <c r="A68" s="7"/>
      <c r="B68" s="7"/>
      <c r="C68" s="7"/>
      <c r="D68" s="7"/>
      <c r="E68" s="6"/>
    </row>
    <row r="69" spans="1:13" x14ac:dyDescent="0.25">
      <c r="A69" s="7"/>
      <c r="B69" s="7"/>
      <c r="C69" s="7"/>
      <c r="D69" s="7"/>
      <c r="E69" s="6"/>
    </row>
    <row r="70" spans="1:13" x14ac:dyDescent="0.25">
      <c r="A70" s="7"/>
      <c r="B70" s="7"/>
      <c r="C70" s="7"/>
      <c r="D70" s="7"/>
      <c r="E70" s="6"/>
    </row>
    <row r="71" spans="1:13" x14ac:dyDescent="0.25">
      <c r="A71" s="7"/>
      <c r="B71" s="7"/>
      <c r="C71" s="7"/>
      <c r="D71" s="7"/>
      <c r="E71" s="6"/>
    </row>
    <row r="72" spans="1:13" x14ac:dyDescent="0.25">
      <c r="A72" s="7"/>
      <c r="B72" s="7"/>
      <c r="C72" s="7"/>
      <c r="D72" s="7"/>
      <c r="E72" s="6"/>
    </row>
    <row r="73" spans="1:13" x14ac:dyDescent="0.25">
      <c r="A73" s="7"/>
      <c r="B73" s="7"/>
      <c r="C73" s="7"/>
      <c r="D73" s="7"/>
      <c r="E73" s="6"/>
    </row>
    <row r="74" spans="1:13" x14ac:dyDescent="0.25">
      <c r="A74" s="7"/>
      <c r="B74" s="7"/>
      <c r="C74" s="7"/>
      <c r="D74" s="7"/>
      <c r="E74" s="6"/>
      <c r="F74"/>
      <c r="G74"/>
      <c r="H74"/>
      <c r="I74"/>
      <c r="J74"/>
      <c r="K74"/>
      <c r="L74"/>
      <c r="M74"/>
    </row>
    <row r="75" spans="1:13" x14ac:dyDescent="0.25">
      <c r="A75" s="7"/>
      <c r="B75" s="7"/>
      <c r="C75" s="7"/>
      <c r="D75" s="7"/>
      <c r="E75" s="6"/>
      <c r="F75"/>
      <c r="G75"/>
      <c r="H75"/>
      <c r="I75"/>
      <c r="J75"/>
      <c r="K75"/>
      <c r="L75"/>
      <c r="M75"/>
    </row>
    <row r="76" spans="1:13" x14ac:dyDescent="0.25">
      <c r="A76" s="7"/>
      <c r="B76" s="7"/>
      <c r="C76" s="7"/>
      <c r="D76" s="7"/>
      <c r="E76" s="6"/>
      <c r="F76"/>
      <c r="G76"/>
      <c r="H76"/>
      <c r="I76"/>
      <c r="J76"/>
      <c r="K76"/>
      <c r="L76"/>
      <c r="M76"/>
    </row>
    <row r="77" spans="1:13" x14ac:dyDescent="0.25">
      <c r="A77" s="7"/>
      <c r="B77" s="7"/>
      <c r="C77" s="7"/>
      <c r="D77" s="7"/>
      <c r="E77" s="6"/>
      <c r="F77"/>
      <c r="G77"/>
      <c r="H77"/>
      <c r="I77"/>
      <c r="J77"/>
      <c r="K77"/>
      <c r="L77"/>
      <c r="M77"/>
    </row>
    <row r="78" spans="1:13" x14ac:dyDescent="0.25">
      <c r="A78" s="7"/>
      <c r="B78" s="7"/>
      <c r="C78" s="7"/>
      <c r="D78" s="7"/>
      <c r="E78" s="6"/>
      <c r="F78"/>
      <c r="G78"/>
      <c r="H78"/>
      <c r="I78"/>
      <c r="J78"/>
      <c r="K78"/>
      <c r="L78"/>
      <c r="M78"/>
    </row>
    <row r="79" spans="1:13" x14ac:dyDescent="0.25">
      <c r="A79" s="7"/>
      <c r="B79" s="7"/>
      <c r="C79" s="7"/>
      <c r="D79" s="7"/>
      <c r="E79" s="6"/>
      <c r="F79"/>
      <c r="G79"/>
      <c r="H79"/>
      <c r="I79"/>
      <c r="J79"/>
      <c r="K79"/>
      <c r="L79"/>
      <c r="M79"/>
    </row>
    <row r="80" spans="1:13" x14ac:dyDescent="0.25">
      <c r="A80" s="60" t="s">
        <v>8</v>
      </c>
      <c r="B80" s="60"/>
      <c r="C80" s="60"/>
      <c r="D80" s="60"/>
      <c r="E80" s="5">
        <f>SUM(E52:E79)</f>
        <v>7160.83</v>
      </c>
      <c r="F80" s="4" t="str">
        <f>IF(NOT(E24=E47+E49+E30+E48+E31+E32+E80),"GREŠKA - RASPORED REZULTATA NE ODGOVARA UKUPNOM REZULTATU ZA","OK")</f>
        <v>OK</v>
      </c>
      <c r="G80"/>
      <c r="H80"/>
      <c r="I80"/>
      <c r="J80"/>
      <c r="K80"/>
      <c r="L80"/>
      <c r="M80" s="3" t="str">
        <f>IF(F80="OK","",SUMIF(#REF!,"&gt;0")+E30-E47-E49-E80)</f>
        <v/>
      </c>
    </row>
    <row r="82" spans="1:13" x14ac:dyDescent="0.25">
      <c r="A82" s="1" t="s">
        <v>7</v>
      </c>
      <c r="B82"/>
      <c r="C82"/>
      <c r="D82"/>
      <c r="E82"/>
      <c r="F82"/>
      <c r="G82"/>
      <c r="H82"/>
      <c r="I82"/>
      <c r="J82"/>
      <c r="K82"/>
      <c r="L82"/>
      <c r="M82"/>
    </row>
    <row r="83" spans="1:13" x14ac:dyDescent="0.25">
      <c r="A83" s="1" t="s">
        <v>6</v>
      </c>
      <c r="B83"/>
      <c r="C83"/>
      <c r="D83"/>
      <c r="E83"/>
      <c r="F83"/>
      <c r="G83"/>
      <c r="H83"/>
      <c r="I83"/>
      <c r="J83"/>
      <c r="K83"/>
      <c r="L83"/>
      <c r="M83"/>
    </row>
    <row r="113" spans="1:1" ht="15" hidden="1" customHeight="1" x14ac:dyDescent="0.25">
      <c r="A113" s="1" t="s">
        <v>5</v>
      </c>
    </row>
    <row r="114" spans="1:1" ht="15" hidden="1" customHeight="1" x14ac:dyDescent="0.25">
      <c r="A114" s="1" t="s">
        <v>4</v>
      </c>
    </row>
    <row r="115" spans="1:1" ht="15" hidden="1" customHeight="1" x14ac:dyDescent="0.25">
      <c r="A115" s="1" t="s">
        <v>3</v>
      </c>
    </row>
    <row r="116" spans="1:1" ht="15" hidden="1" customHeight="1" x14ac:dyDescent="0.25">
      <c r="A116" s="1" t="s">
        <v>2</v>
      </c>
    </row>
    <row r="117" spans="1:1" ht="15" hidden="1" customHeight="1" x14ac:dyDescent="0.25">
      <c r="A117" s="1" t="s">
        <v>1</v>
      </c>
    </row>
    <row r="118" spans="1:1" ht="15" hidden="1" customHeight="1" x14ac:dyDescent="0.25">
      <c r="A118" s="1" t="s">
        <v>0</v>
      </c>
    </row>
  </sheetData>
  <mergeCells count="16">
    <mergeCell ref="A80:D80"/>
    <mergeCell ref="B1:E1"/>
    <mergeCell ref="B2:E2"/>
    <mergeCell ref="A5:E5"/>
    <mergeCell ref="A13:E13"/>
    <mergeCell ref="B15:C15"/>
    <mergeCell ref="A27:E27"/>
    <mergeCell ref="A29:D29"/>
    <mergeCell ref="A30:D30"/>
    <mergeCell ref="A31:D31"/>
    <mergeCell ref="A32:D32"/>
    <mergeCell ref="A34:E43"/>
    <mergeCell ref="A46:D46"/>
    <mergeCell ref="A47:D47"/>
    <mergeCell ref="A48:D48"/>
    <mergeCell ref="A49:D49"/>
  </mergeCells>
  <dataValidations count="1">
    <dataValidation type="list" allowBlank="1" showInputMessage="1" showErrorMessage="1" sqref="A52:A79">
      <formula1>$A$113:$A$118</formula1>
    </dataValidation>
  </dataValidations>
  <pageMargins left="0.7" right="0.7" top="0.75" bottom="0.75" header="0.3" footer="0.3"/>
  <pageSetup paperSize="9" scale="3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OŠ LOVRA</vt:lpstr>
    </vt:vector>
  </TitlesOfParts>
  <Company>Primorsko goranska županija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Licul</dc:creator>
  <cp:lastModifiedBy>Korisnik</cp:lastModifiedBy>
  <dcterms:created xsi:type="dcterms:W3CDTF">2023-03-17T13:41:27Z</dcterms:created>
  <dcterms:modified xsi:type="dcterms:W3CDTF">2024-03-05T07:26:09Z</dcterms:modified>
</cp:coreProperties>
</file>