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7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G327" i="9"/>
  <c r="F327" i="9"/>
  <c r="E327" i="9"/>
  <c r="B327" i="9" s="1"/>
  <c r="H326" i="9"/>
  <c r="E326" i="9" s="1"/>
  <c r="B326" i="9" s="1"/>
  <c r="G326" i="9"/>
  <c r="F326" i="9"/>
  <c r="H325" i="9"/>
  <c r="G325" i="9"/>
  <c r="F325" i="9"/>
  <c r="E325" i="9"/>
  <c r="B325" i="9" s="1"/>
  <c r="H324" i="9"/>
  <c r="E324" i="9" s="1"/>
  <c r="B324" i="9" s="1"/>
  <c r="G324" i="9"/>
  <c r="F324" i="9"/>
  <c r="H323" i="9"/>
  <c r="G323" i="9"/>
  <c r="F323" i="9"/>
  <c r="E323" i="9"/>
  <c r="B323" i="9" s="1"/>
  <c r="H322" i="9"/>
  <c r="E322" i="9" s="1"/>
  <c r="B322" i="9" s="1"/>
  <c r="G322" i="9"/>
  <c r="F322" i="9"/>
  <c r="H321" i="9"/>
  <c r="G321" i="9"/>
  <c r="F321" i="9"/>
  <c r="E321" i="9"/>
  <c r="B321" i="9" s="1"/>
  <c r="H320" i="9"/>
  <c r="E320" i="9" s="1"/>
  <c r="B320" i="9" s="1"/>
  <c r="G320" i="9"/>
  <c r="F320" i="9"/>
  <c r="H319" i="9"/>
  <c r="G319" i="9"/>
  <c r="F319" i="9"/>
  <c r="E319" i="9"/>
  <c r="B319" i="9" s="1"/>
  <c r="H318" i="9"/>
  <c r="E318" i="9" s="1"/>
  <c r="B318" i="9" s="1"/>
  <c r="G318" i="9"/>
  <c r="F318" i="9"/>
  <c r="H317" i="9"/>
  <c r="G317" i="9"/>
  <c r="F317" i="9"/>
  <c r="E317" i="9"/>
  <c r="B317" i="9" s="1"/>
  <c r="F316" i="9"/>
  <c r="F315" i="9"/>
  <c r="F314" i="9"/>
  <c r="H313" i="9"/>
  <c r="G313" i="9"/>
  <c r="F313" i="9"/>
  <c r="E313" i="9"/>
  <c r="B313" i="9" s="1"/>
  <c r="H312" i="9"/>
  <c r="E312" i="9" s="1"/>
  <c r="G312" i="9"/>
  <c r="F312" i="9"/>
  <c r="B312" i="9"/>
  <c r="H311" i="9"/>
  <c r="G311" i="9"/>
  <c r="F311" i="9"/>
  <c r="E311" i="9"/>
  <c r="B311" i="9" s="1"/>
  <c r="F310" i="9"/>
  <c r="F309" i="9"/>
  <c r="F308" i="9"/>
  <c r="H307" i="9"/>
  <c r="E307" i="9" s="1"/>
  <c r="B307" i="9" s="1"/>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G152" i="9"/>
  <c r="F152" i="9"/>
  <c r="E152" i="9"/>
  <c r="B152" i="9" s="1"/>
  <c r="H151" i="9"/>
  <c r="G151" i="9"/>
  <c r="F151" i="9"/>
  <c r="E151" i="9"/>
  <c r="B151" i="9" s="1"/>
  <c r="H150" i="9"/>
  <c r="G150" i="9"/>
  <c r="F150" i="9"/>
  <c r="E150" i="9"/>
  <c r="B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G144" i="9"/>
  <c r="F144" i="9"/>
  <c r="E144" i="9"/>
  <c r="B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G128" i="9"/>
  <c r="F128" i="9"/>
  <c r="E128" i="9"/>
  <c r="B128" i="9" s="1"/>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E82" i="9" s="1"/>
  <c r="B82" i="9" s="1"/>
  <c r="G82" i="9"/>
  <c r="F82" i="9"/>
  <c r="H81" i="9"/>
  <c r="E81" i="9" s="1"/>
  <c r="B81" i="9" s="1"/>
  <c r="G81" i="9"/>
  <c r="F81" i="9"/>
  <c r="H80" i="9"/>
  <c r="G80" i="9"/>
  <c r="F80" i="9"/>
  <c r="E80" i="9"/>
  <c r="B80" i="9" s="1"/>
  <c r="H79" i="9"/>
  <c r="E79" i="9" s="1"/>
  <c r="B79" i="9" s="1"/>
  <c r="G79" i="9"/>
  <c r="F79" i="9"/>
  <c r="H78" i="9"/>
  <c r="G78" i="9"/>
  <c r="F78" i="9"/>
  <c r="E78" i="9"/>
  <c r="B78" i="9" s="1"/>
  <c r="H77" i="9"/>
  <c r="G77" i="9"/>
  <c r="F77" i="9"/>
  <c r="E77" i="9"/>
  <c r="B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G71" i="9"/>
  <c r="F71" i="9"/>
  <c r="E71" i="9"/>
  <c r="B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G61" i="9"/>
  <c r="F61" i="9"/>
  <c r="E61" i="9"/>
  <c r="B61" i="9"/>
  <c r="H60" i="9"/>
  <c r="G60" i="9"/>
  <c r="F60" i="9"/>
  <c r="E60" i="9"/>
  <c r="B60" i="9" s="1"/>
  <c r="H59" i="9"/>
  <c r="E59" i="9" s="1"/>
  <c r="B59" i="9" s="1"/>
  <c r="G59" i="9"/>
  <c r="F59" i="9"/>
  <c r="H58" i="9"/>
  <c r="G58" i="9"/>
  <c r="F58" i="9"/>
  <c r="E58" i="9"/>
  <c r="B58" i="9" s="1"/>
  <c r="H57" i="9"/>
  <c r="G57" i="9"/>
  <c r="F57" i="9"/>
  <c r="H56" i="9"/>
  <c r="E56" i="9" s="1"/>
  <c r="B56" i="9" s="1"/>
  <c r="G56" i="9"/>
  <c r="F56" i="9"/>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E33" i="9" s="1"/>
  <c r="B33" i="9" s="1"/>
  <c r="G33" i="9"/>
  <c r="F33" i="9"/>
  <c r="H32" i="9"/>
  <c r="G32" i="9"/>
  <c r="F32" i="9"/>
  <c r="E32" i="9"/>
  <c r="B32" i="9" s="1"/>
  <c r="H31" i="9"/>
  <c r="E31" i="9" s="1"/>
  <c r="B31" i="9" s="1"/>
  <c r="G31" i="9"/>
  <c r="F31" i="9"/>
  <c r="H30" i="9"/>
  <c r="G30" i="9"/>
  <c r="F30" i="9"/>
  <c r="E30" i="9"/>
  <c r="B30" i="9" s="1"/>
  <c r="H29" i="9"/>
  <c r="G29" i="9"/>
  <c r="F29" i="9"/>
  <c r="E29" i="9"/>
  <c r="B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D251" i="5" s="1"/>
  <c r="F251" i="5" s="1"/>
  <c r="E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D70" i="5" s="1"/>
  <c r="E70" i="5"/>
  <c r="E69" i="5" s="1"/>
  <c r="I22"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30" i="4" s="1"/>
  <c r="E639" i="4" s="1"/>
  <c r="E428" i="4"/>
  <c r="D428" i="4"/>
  <c r="F428" i="4" s="1"/>
  <c r="E427" i="4"/>
  <c r="D427" i="4"/>
  <c r="D648" i="4" s="1"/>
  <c r="F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E373" i="4" s="1"/>
  <c r="D368" i="1"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70" i="4" s="1"/>
  <c r="F169" i="4"/>
  <c r="F168" i="4"/>
  <c r="F167" i="4"/>
  <c r="F166" i="4"/>
  <c r="E165" i="4"/>
  <c r="D165" i="4"/>
  <c r="D164" i="4"/>
  <c r="F163" i="4"/>
  <c r="F162" i="4"/>
  <c r="F161" i="4"/>
  <c r="E160" i="4"/>
  <c r="E153" i="4" s="1"/>
  <c r="D160" i="4"/>
  <c r="F159" i="4"/>
  <c r="F158" i="4"/>
  <c r="F157" i="4"/>
  <c r="F156" i="4"/>
  <c r="F155" i="4"/>
  <c r="E154" i="4"/>
  <c r="D150" i="1"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E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E7" i="4"/>
  <c r="D6" i="4"/>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G23" i="3"/>
  <c r="B23" i="3"/>
  <c r="G22" i="3"/>
  <c r="B22" i="3"/>
  <c r="G21" i="3"/>
  <c r="B21" i="3"/>
  <c r="G19" i="3"/>
  <c r="B19" i="3"/>
  <c r="G18" i="3"/>
  <c r="B18" i="3"/>
  <c r="G17" i="3"/>
  <c r="B17" i="3"/>
  <c r="H16" i="3"/>
  <c r="G16" i="3"/>
  <c r="B16" i="3"/>
  <c r="H10" i="3" a="1"/>
  <c r="H10" i="3"/>
  <c r="L3" i="9" s="1"/>
  <c r="G1686" i="1"/>
  <c r="C1686" i="1"/>
  <c r="H1686" i="1" s="1"/>
  <c r="C1685" i="1"/>
  <c r="G1685" i="1" s="1"/>
  <c r="G1684" i="1"/>
  <c r="C1684" i="1"/>
  <c r="H1684" i="1" s="1"/>
  <c r="C1683" i="1"/>
  <c r="G1683" i="1" s="1"/>
  <c r="G1682" i="1"/>
  <c r="C1682" i="1"/>
  <c r="H1682" i="1" s="1"/>
  <c r="C1681" i="1"/>
  <c r="G1681" i="1" s="1"/>
  <c r="G1680" i="1"/>
  <c r="C1680" i="1"/>
  <c r="H1680" i="1" s="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G1604" i="1"/>
  <c r="C1604" i="1"/>
  <c r="H1604" i="1" s="1"/>
  <c r="H1603" i="1"/>
  <c r="C1603" i="1"/>
  <c r="G1603" i="1" s="1"/>
  <c r="G1602" i="1"/>
  <c r="C1602" i="1"/>
  <c r="H1602"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D1581" i="1"/>
  <c r="J1581" i="1" s="1"/>
  <c r="C1581" i="1"/>
  <c r="D1580" i="1"/>
  <c r="J1580" i="1" s="1"/>
  <c r="C1580" i="1"/>
  <c r="D1579" i="1"/>
  <c r="J1579" i="1" s="1"/>
  <c r="C1579" i="1"/>
  <c r="D1578" i="1"/>
  <c r="J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D1562" i="1"/>
  <c r="J1562" i="1" s="1"/>
  <c r="C1562" i="1"/>
  <c r="D1561" i="1"/>
  <c r="J1561" i="1" s="1"/>
  <c r="C1561" i="1"/>
  <c r="D1560" i="1"/>
  <c r="J1560" i="1" s="1"/>
  <c r="C1560" i="1"/>
  <c r="D1559" i="1"/>
  <c r="J1559" i="1" s="1"/>
  <c r="C1559" i="1"/>
  <c r="D1558" i="1"/>
  <c r="J1558" i="1" s="1"/>
  <c r="C1558" i="1"/>
  <c r="D1557" i="1"/>
  <c r="J1557" i="1" s="1"/>
  <c r="C1557" i="1"/>
  <c r="H1556" i="1"/>
  <c r="D1556" i="1"/>
  <c r="C1556" i="1"/>
  <c r="G1556" i="1" s="1"/>
  <c r="D1555" i="1"/>
  <c r="H1555" i="1" s="1"/>
  <c r="C1555" i="1"/>
  <c r="D1554" i="1"/>
  <c r="C1554" i="1"/>
  <c r="J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H1538" i="1" s="1"/>
  <c r="C1538" i="1"/>
  <c r="G1538" i="1" s="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H1525" i="1" s="1"/>
  <c r="C1525" i="1"/>
  <c r="G1525" i="1" s="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H1314" i="1"/>
  <c r="D1314" i="1"/>
  <c r="C1314" i="1"/>
  <c r="G1314" i="1" s="1"/>
  <c r="D1313" i="1"/>
  <c r="H1313" i="1" s="1"/>
  <c r="C1313" i="1"/>
  <c r="H1312" i="1"/>
  <c r="D1312" i="1"/>
  <c r="C1312" i="1"/>
  <c r="G1312" i="1" s="1"/>
  <c r="D1311" i="1"/>
  <c r="H1311" i="1" s="1"/>
  <c r="C1311" i="1"/>
  <c r="H1310" i="1"/>
  <c r="D1310" i="1"/>
  <c r="C1310" i="1"/>
  <c r="G1310" i="1" s="1"/>
  <c r="D1309" i="1"/>
  <c r="C1309" i="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H702" i="1"/>
  <c r="D702" i="1"/>
  <c r="C702" i="1"/>
  <c r="G702" i="1" s="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D676" i="1"/>
  <c r="H676" i="1" s="1"/>
  <c r="C676" i="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D648" i="1"/>
  <c r="H648" i="1" s="1"/>
  <c r="C648" i="1"/>
  <c r="D647" i="1"/>
  <c r="H647" i="1" s="1"/>
  <c r="C647" i="1"/>
  <c r="H646" i="1"/>
  <c r="D646" i="1"/>
  <c r="C646" i="1"/>
  <c r="G646" i="1" s="1"/>
  <c r="D645" i="1"/>
  <c r="H645" i="1" s="1"/>
  <c r="C645" i="1"/>
  <c r="C642" i="1"/>
  <c r="D641" i="1"/>
  <c r="C641" i="1"/>
  <c r="D636" i="1"/>
  <c r="C636" i="1"/>
  <c r="D635" i="1"/>
  <c r="C635" i="1"/>
  <c r="D633" i="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D423" i="1"/>
  <c r="C423" i="1"/>
  <c r="D422" i="1"/>
  <c r="C422" i="1"/>
  <c r="D421" i="1"/>
  <c r="C421" i="1"/>
  <c r="D416" i="1"/>
  <c r="C416" i="1"/>
  <c r="D415" i="1"/>
  <c r="C415" i="1"/>
  <c r="D414" i="1"/>
  <c r="C414" i="1"/>
  <c r="D413"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C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G253" i="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G245" i="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G237" i="1"/>
  <c r="D237" i="1"/>
  <c r="C237" i="1"/>
  <c r="H237" i="1" s="1"/>
  <c r="D236" i="1"/>
  <c r="C236" i="1"/>
  <c r="H236" i="1" s="1"/>
  <c r="G235" i="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G222" i="1"/>
  <c r="D222" i="1"/>
  <c r="C222" i="1"/>
  <c r="H222" i="1" s="1"/>
  <c r="D221" i="1"/>
  <c r="C221" i="1"/>
  <c r="H221" i="1" s="1"/>
  <c r="D220" i="1"/>
  <c r="C220" i="1"/>
  <c r="H220" i="1" s="1"/>
  <c r="D219" i="1"/>
  <c r="C219" i="1"/>
  <c r="H219" i="1" s="1"/>
  <c r="D218" i="1"/>
  <c r="C218" i="1"/>
  <c r="H218" i="1" s="1"/>
  <c r="D217" i="1"/>
  <c r="C217" i="1"/>
  <c r="H217" i="1" s="1"/>
  <c r="D216" i="1"/>
  <c r="C216" i="1"/>
  <c r="H216" i="1" s="1"/>
  <c r="D215" i="1"/>
  <c r="C215" i="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D196" i="1"/>
  <c r="C196" i="1"/>
  <c r="D195" i="1"/>
  <c r="C195" i="1"/>
  <c r="H195" i="1" s="1"/>
  <c r="D194" i="1"/>
  <c r="C194" i="1"/>
  <c r="H194" i="1" s="1"/>
  <c r="D193" i="1"/>
  <c r="C193" i="1"/>
  <c r="H193" i="1" s="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H181" i="1" s="1"/>
  <c r="D180" i="1"/>
  <c r="C180" i="1"/>
  <c r="D179" i="1"/>
  <c r="C179" i="1"/>
  <c r="H179" i="1" s="1"/>
  <c r="D178" i="1"/>
  <c r="C178" i="1"/>
  <c r="H178" i="1" s="1"/>
  <c r="D177" i="1"/>
  <c r="C177" i="1"/>
  <c r="H177" i="1" s="1"/>
  <c r="D176" i="1"/>
  <c r="C176" i="1"/>
  <c r="H176" i="1" s="1"/>
  <c r="D175" i="1"/>
  <c r="C175" i="1"/>
  <c r="H175" i="1" s="1"/>
  <c r="C174" i="1"/>
  <c r="D173" i="1"/>
  <c r="C173" i="1"/>
  <c r="D172" i="1"/>
  <c r="C172" i="1"/>
  <c r="H172" i="1" s="1"/>
  <c r="D171" i="1"/>
  <c r="C171" i="1"/>
  <c r="D170" i="1"/>
  <c r="C170" i="1"/>
  <c r="D169" i="1"/>
  <c r="C169" i="1"/>
  <c r="D168" i="1"/>
  <c r="C168" i="1"/>
  <c r="D167" i="1"/>
  <c r="C167" i="1"/>
  <c r="D166" i="1"/>
  <c r="C166" i="1"/>
  <c r="D165" i="1"/>
  <c r="C165" i="1"/>
  <c r="D164" i="1"/>
  <c r="C164" i="1"/>
  <c r="D163" i="1"/>
  <c r="C163" i="1"/>
  <c r="H163" i="1" s="1"/>
  <c r="D162" i="1"/>
  <c r="C162" i="1"/>
  <c r="H162" i="1" s="1"/>
  <c r="C161" i="1"/>
  <c r="C160" i="1"/>
  <c r="D159" i="1"/>
  <c r="C159" i="1"/>
  <c r="H159" i="1" s="1"/>
  <c r="D158" i="1"/>
  <c r="C158" i="1"/>
  <c r="D157" i="1"/>
  <c r="C157" i="1"/>
  <c r="H157" i="1" s="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D130" i="1"/>
  <c r="C130" i="1"/>
  <c r="D129" i="1"/>
  <c r="C129" i="1"/>
  <c r="H129" i="1" s="1"/>
  <c r="D128" i="1"/>
  <c r="C128" i="1"/>
  <c r="H128" i="1" s="1"/>
  <c r="D127" i="1"/>
  <c r="C127" i="1"/>
  <c r="D126" i="1"/>
  <c r="C126" i="1"/>
  <c r="D125" i="1"/>
  <c r="C125" i="1"/>
  <c r="D124" i="1"/>
  <c r="C124" i="1"/>
  <c r="D123" i="1"/>
  <c r="C123" i="1"/>
  <c r="D122" i="1"/>
  <c r="C122" i="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G101"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G68" i="1"/>
  <c r="D68" i="1"/>
  <c r="C68" i="1"/>
  <c r="H68" i="1" s="1"/>
  <c r="D67" i="1"/>
  <c r="C67" i="1"/>
  <c r="H67" i="1" s="1"/>
  <c r="D66" i="1"/>
  <c r="C66" i="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G30" i="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G11" i="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C2" i="1"/>
  <c r="H636" i="1" l="1"/>
  <c r="H635" i="1"/>
  <c r="H415" i="1"/>
  <c r="H414" i="1"/>
  <c r="H416" i="1"/>
  <c r="H421" i="1"/>
  <c r="H422" i="1"/>
  <c r="H641" i="1"/>
  <c r="H737" i="1"/>
  <c r="E57" i="9"/>
  <c r="B57" i="9" s="1"/>
  <c r="G676" i="1"/>
  <c r="G648" i="1"/>
  <c r="H388" i="1"/>
  <c r="F393" i="4"/>
  <c r="H368" i="1"/>
  <c r="H374" i="1"/>
  <c r="D355" i="1"/>
  <c r="H355" i="1" s="1"/>
  <c r="F379" i="4"/>
  <c r="H423" i="1"/>
  <c r="H298" i="1"/>
  <c r="E648" i="4"/>
  <c r="D642" i="1" s="1"/>
  <c r="H642" i="1" s="1"/>
  <c r="H269" i="1"/>
  <c r="H270" i="1"/>
  <c r="H272" i="1"/>
  <c r="F273" i="4"/>
  <c r="H258" i="1"/>
  <c r="H215" i="1"/>
  <c r="H212" i="1"/>
  <c r="H213" i="1"/>
  <c r="E202" i="4"/>
  <c r="D198" i="1" s="1"/>
  <c r="G198" i="1" s="1"/>
  <c r="F216" i="4"/>
  <c r="H197" i="1"/>
  <c r="H196" i="1"/>
  <c r="F244" i="9"/>
  <c r="H190" i="1"/>
  <c r="F194" i="4"/>
  <c r="H183" i="1"/>
  <c r="F240" i="9"/>
  <c r="H182" i="1"/>
  <c r="H180" i="1"/>
  <c r="F238" i="9"/>
  <c r="H174" i="1"/>
  <c r="E164" i="4"/>
  <c r="D160" i="1" s="1"/>
  <c r="H160" i="1" s="1"/>
  <c r="F178" i="4"/>
  <c r="H173" i="1"/>
  <c r="H171" i="1"/>
  <c r="H170" i="1"/>
  <c r="H169" i="1"/>
  <c r="H168" i="1"/>
  <c r="H166" i="1"/>
  <c r="H167" i="1"/>
  <c r="H165" i="1"/>
  <c r="H164" i="1"/>
  <c r="D161" i="1"/>
  <c r="H161" i="1" s="1"/>
  <c r="F165" i="4"/>
  <c r="D156" i="1"/>
  <c r="H156" i="1"/>
  <c r="H158" i="1"/>
  <c r="F160" i="4"/>
  <c r="H150" i="1"/>
  <c r="D149" i="1"/>
  <c r="H149" i="1" s="1"/>
  <c r="H130" i="1"/>
  <c r="H131" i="1"/>
  <c r="H132" i="1"/>
  <c r="F135" i="4"/>
  <c r="H127" i="1"/>
  <c r="H125" i="1"/>
  <c r="H126" i="1"/>
  <c r="H124" i="1"/>
  <c r="H121" i="1"/>
  <c r="H122" i="1"/>
  <c r="H123" i="1"/>
  <c r="H102" i="1"/>
  <c r="H108" i="1"/>
  <c r="H113" i="1"/>
  <c r="F236" i="9"/>
  <c r="B236" i="9" s="1"/>
  <c r="H78" i="1"/>
  <c r="D79" i="1"/>
  <c r="H79" i="1" s="1"/>
  <c r="F83" i="4"/>
  <c r="H66" i="1"/>
  <c r="H45" i="1"/>
  <c r="H64" i="1"/>
  <c r="H65" i="1"/>
  <c r="E6" i="4"/>
  <c r="D2" i="1" s="1"/>
  <c r="F49" i="4"/>
  <c r="G10" i="1"/>
  <c r="G12" i="1"/>
  <c r="G13" i="1"/>
  <c r="G19" i="1"/>
  <c r="G20" i="1"/>
  <c r="G21" i="1"/>
  <c r="G25" i="1"/>
  <c r="G26" i="1"/>
  <c r="G34" i="1"/>
  <c r="G35" i="1"/>
  <c r="G39" i="1"/>
  <c r="G40" i="1"/>
  <c r="G43" i="1"/>
  <c r="G44" i="1"/>
  <c r="G52" i="1"/>
  <c r="G56" i="1"/>
  <c r="G57" i="1"/>
  <c r="G63" i="1"/>
  <c r="G64" i="1"/>
  <c r="G67" i="1"/>
  <c r="G70" i="1"/>
  <c r="G71" i="1"/>
  <c r="G75" i="1"/>
  <c r="G76" i="1"/>
  <c r="G84" i="1"/>
  <c r="G85" i="1"/>
  <c r="G94" i="1"/>
  <c r="G95" i="1"/>
  <c r="G102" i="1"/>
  <c r="G105" i="1"/>
  <c r="G107" i="1"/>
  <c r="G108" i="1"/>
  <c r="G111" i="1"/>
  <c r="G115" i="1"/>
  <c r="G116" i="1"/>
  <c r="G119" i="1"/>
  <c r="G120" i="1"/>
  <c r="G123" i="1"/>
  <c r="G124" i="1"/>
  <c r="G130" i="1"/>
  <c r="G131" i="1"/>
  <c r="G132" i="1"/>
  <c r="G133" i="1"/>
  <c r="G134" i="1"/>
  <c r="G136" i="1"/>
  <c r="G143" i="1"/>
  <c r="G144" i="1"/>
  <c r="G149" i="1"/>
  <c r="G152" i="1"/>
  <c r="G153" i="1"/>
  <c r="G154" i="1"/>
  <c r="G155" i="1"/>
  <c r="G158" i="1"/>
  <c r="G159" i="1"/>
  <c r="G164" i="1"/>
  <c r="G165" i="1"/>
  <c r="G170" i="1"/>
  <c r="G175" i="1"/>
  <c r="G179" i="1"/>
  <c r="G180" i="1"/>
  <c r="G185" i="1"/>
  <c r="G186" i="1"/>
  <c r="G191" i="1"/>
  <c r="G192" i="1"/>
  <c r="G195" i="1"/>
  <c r="G196" i="1"/>
  <c r="G197" i="1"/>
  <c r="G200" i="1"/>
  <c r="G201" i="1"/>
  <c r="G207" i="1"/>
  <c r="G210" i="1"/>
  <c r="G211" i="1"/>
  <c r="G212" i="1"/>
  <c r="G213" i="1"/>
  <c r="G217" i="1"/>
  <c r="G218" i="1"/>
  <c r="G221" i="1"/>
  <c r="G224" i="1"/>
  <c r="G228" i="1"/>
  <c r="G231" i="1"/>
  <c r="G238" i="1"/>
  <c r="G240" i="1"/>
  <c r="G241" i="1"/>
  <c r="G242" i="1"/>
  <c r="G243" i="1"/>
  <c r="G244" i="1"/>
  <c r="G248" i="1"/>
  <c r="G249" i="1"/>
  <c r="G250" i="1"/>
  <c r="G251" i="1"/>
  <c r="G252"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2" i="1"/>
  <c r="G3" i="1"/>
  <c r="G4" i="1"/>
  <c r="G5" i="1"/>
  <c r="G6" i="1"/>
  <c r="G7" i="1"/>
  <c r="G8" i="1"/>
  <c r="G9" i="1"/>
  <c r="G14" i="1"/>
  <c r="G15" i="1"/>
  <c r="G16" i="1"/>
  <c r="G17" i="1"/>
  <c r="G18" i="1"/>
  <c r="G22" i="1"/>
  <c r="G23" i="1"/>
  <c r="G24" i="1"/>
  <c r="G27" i="1"/>
  <c r="G28" i="1"/>
  <c r="G29" i="1"/>
  <c r="G31" i="1"/>
  <c r="G32" i="1"/>
  <c r="G33" i="1"/>
  <c r="G36" i="1"/>
  <c r="G37" i="1"/>
  <c r="G38" i="1"/>
  <c r="G41" i="1"/>
  <c r="G42" i="1"/>
  <c r="G45" i="1"/>
  <c r="G46" i="1"/>
  <c r="G47" i="1"/>
  <c r="G48" i="1"/>
  <c r="G49" i="1"/>
  <c r="G50" i="1"/>
  <c r="G51" i="1"/>
  <c r="G53" i="1"/>
  <c r="G54" i="1"/>
  <c r="G55" i="1"/>
  <c r="G58" i="1"/>
  <c r="G59" i="1"/>
  <c r="G60" i="1"/>
  <c r="G61" i="1"/>
  <c r="G62" i="1"/>
  <c r="G65" i="1"/>
  <c r="G66" i="1"/>
  <c r="G69" i="1"/>
  <c r="G72" i="1"/>
  <c r="G73" i="1"/>
  <c r="G74" i="1"/>
  <c r="G77" i="1"/>
  <c r="G78" i="1"/>
  <c r="G79" i="1"/>
  <c r="G80" i="1"/>
  <c r="G81" i="1"/>
  <c r="G82" i="1"/>
  <c r="G83" i="1"/>
  <c r="G86" i="1"/>
  <c r="G87" i="1"/>
  <c r="G88" i="1"/>
  <c r="G89" i="1"/>
  <c r="G90" i="1"/>
  <c r="G91" i="1"/>
  <c r="G92" i="1"/>
  <c r="G93" i="1"/>
  <c r="G96" i="1"/>
  <c r="G97" i="1"/>
  <c r="G98" i="1"/>
  <c r="G99" i="1"/>
  <c r="G100" i="1"/>
  <c r="G103" i="1"/>
  <c r="G104" i="1"/>
  <c r="G106" i="1"/>
  <c r="G109" i="1"/>
  <c r="G110" i="1"/>
  <c r="G112" i="1"/>
  <c r="G113" i="1"/>
  <c r="G114" i="1"/>
  <c r="G117" i="1"/>
  <c r="G118" i="1"/>
  <c r="G121" i="1"/>
  <c r="G122" i="1"/>
  <c r="G125" i="1"/>
  <c r="G126" i="1"/>
  <c r="G127" i="1"/>
  <c r="G128" i="1"/>
  <c r="G129" i="1"/>
  <c r="G135" i="1"/>
  <c r="G137" i="1"/>
  <c r="G138" i="1"/>
  <c r="G139" i="1"/>
  <c r="G140" i="1"/>
  <c r="G141" i="1"/>
  <c r="G142" i="1"/>
  <c r="G145" i="1"/>
  <c r="G146" i="1"/>
  <c r="G147" i="1"/>
  <c r="G150" i="1"/>
  <c r="G151" i="1"/>
  <c r="G156" i="1"/>
  <c r="G157" i="1"/>
  <c r="G162" i="1"/>
  <c r="G163" i="1"/>
  <c r="G166" i="1"/>
  <c r="G167" i="1"/>
  <c r="G168" i="1"/>
  <c r="G169" i="1"/>
  <c r="G171" i="1"/>
  <c r="G172" i="1"/>
  <c r="G173" i="1"/>
  <c r="G176" i="1"/>
  <c r="G177" i="1"/>
  <c r="G178" i="1"/>
  <c r="G181" i="1"/>
  <c r="G182" i="1"/>
  <c r="G183" i="1"/>
  <c r="G184" i="1"/>
  <c r="G187" i="1"/>
  <c r="G188" i="1"/>
  <c r="G189" i="1"/>
  <c r="G190" i="1"/>
  <c r="G193" i="1"/>
  <c r="G194" i="1"/>
  <c r="G199" i="1"/>
  <c r="G202" i="1"/>
  <c r="G203" i="1"/>
  <c r="G204" i="1"/>
  <c r="G205" i="1"/>
  <c r="G206" i="1"/>
  <c r="G208" i="1"/>
  <c r="G209" i="1"/>
  <c r="G214" i="1"/>
  <c r="G215" i="1"/>
  <c r="G216" i="1"/>
  <c r="G219" i="1"/>
  <c r="G220" i="1"/>
  <c r="G223" i="1"/>
  <c r="G225" i="1"/>
  <c r="G226" i="1"/>
  <c r="G227" i="1"/>
  <c r="G229" i="1"/>
  <c r="G230" i="1"/>
  <c r="G232" i="1"/>
  <c r="G233" i="1"/>
  <c r="G234" i="1"/>
  <c r="G236" i="1"/>
  <c r="G239" i="1"/>
  <c r="G246" i="1"/>
  <c r="G247" i="1"/>
  <c r="H2"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1309" i="1"/>
  <c r="H1309" i="1"/>
  <c r="G1311" i="1"/>
  <c r="G1313" i="1"/>
  <c r="G1401" i="1"/>
  <c r="G1547" i="1"/>
  <c r="H1548" i="1"/>
  <c r="I1548" i="1" s="1"/>
  <c r="J1548" i="1"/>
  <c r="H1549" i="1"/>
  <c r="I1549" i="1" s="1"/>
  <c r="J1549" i="1"/>
  <c r="H1550" i="1"/>
  <c r="I1550" i="1" s="1"/>
  <c r="J1550" i="1"/>
  <c r="H1551" i="1"/>
  <c r="I1551" i="1" s="1"/>
  <c r="J1551" i="1"/>
  <c r="H1552" i="1"/>
  <c r="I1552" i="1" s="1"/>
  <c r="J1552" i="1"/>
  <c r="H1553" i="1"/>
  <c r="I1553" i="1" s="1"/>
  <c r="J1553" i="1"/>
  <c r="H1554" i="1"/>
  <c r="G1555" i="1"/>
  <c r="G1557" i="1"/>
  <c r="I1557" i="1" s="1"/>
  <c r="H1557" i="1"/>
  <c r="G1558" i="1"/>
  <c r="I1558" i="1" s="1"/>
  <c r="H1558" i="1"/>
  <c r="G1559" i="1"/>
  <c r="I1559" i="1" s="1"/>
  <c r="H1559" i="1"/>
  <c r="G1560" i="1"/>
  <c r="I1560" i="1" s="1"/>
  <c r="H1560" i="1"/>
  <c r="G1561" i="1"/>
  <c r="I1561" i="1" s="1"/>
  <c r="H1561" i="1"/>
  <c r="G1562" i="1"/>
  <c r="I1562" i="1" s="1"/>
  <c r="H1562" i="1"/>
  <c r="G1563" i="1"/>
  <c r="G1572" i="1"/>
  <c r="G1578" i="1"/>
  <c r="I1578" i="1" s="1"/>
  <c r="H1578" i="1"/>
  <c r="G1579" i="1"/>
  <c r="I1579" i="1" s="1"/>
  <c r="H1579" i="1"/>
  <c r="G1580" i="1"/>
  <c r="I1580" i="1" s="1"/>
  <c r="H1580" i="1"/>
  <c r="G1581" i="1"/>
  <c r="I1581" i="1" s="1"/>
  <c r="H1581"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D422" i="4"/>
  <c r="D418" i="4"/>
  <c r="F360" i="4"/>
  <c r="F535" i="4"/>
  <c r="E640" i="4"/>
  <c r="D634" i="1" s="1"/>
  <c r="I21" i="3"/>
  <c r="E6" i="5"/>
  <c r="H336" i="9"/>
  <c r="E177" i="5"/>
  <c r="H1541" i="1"/>
  <c r="I1541" i="1" s="1"/>
  <c r="H1542" i="1"/>
  <c r="I1542" i="1" s="1"/>
  <c r="H1543" i="1"/>
  <c r="I1543" i="1" s="1"/>
  <c r="H1544" i="1"/>
  <c r="I1544" i="1" s="1"/>
  <c r="H1545" i="1"/>
  <c r="I1545" i="1" s="1"/>
  <c r="H1546" i="1"/>
  <c r="I1546" i="1" s="1"/>
  <c r="G1554" i="1"/>
  <c r="I1554" i="1" s="1"/>
  <c r="F8" i="4"/>
  <c r="G24" i="9"/>
  <c r="H24" i="9"/>
  <c r="F153" i="4"/>
  <c r="D152" i="4"/>
  <c r="F308" i="4"/>
  <c r="D417" i="4"/>
  <c r="E417" i="4"/>
  <c r="D412" i="1" s="1"/>
  <c r="F431" i="4"/>
  <c r="D430" i="4"/>
  <c r="F12" i="5"/>
  <c r="D7" i="5"/>
  <c r="F70" i="5"/>
  <c r="F44" i="4"/>
  <c r="F50" i="4"/>
  <c r="F126" i="4"/>
  <c r="F154" i="4"/>
  <c r="F222" i="4"/>
  <c r="F274" i="4"/>
  <c r="F309" i="4"/>
  <c r="F355" i="4"/>
  <c r="F361" i="4"/>
  <c r="F407" i="4"/>
  <c r="F427" i="4"/>
  <c r="F432" i="4"/>
  <c r="F480" i="4"/>
  <c r="F492" i="4"/>
  <c r="F536" i="4"/>
  <c r="F572" i="4"/>
  <c r="F598" i="4"/>
  <c r="F630" i="4"/>
  <c r="F13" i="5"/>
  <c r="F71" i="5"/>
  <c r="F89" i="5"/>
  <c r="G336" i="9"/>
  <c r="E336" i="9" s="1"/>
  <c r="B336" i="9" s="1"/>
  <c r="F178" i="5"/>
  <c r="F181" i="5"/>
  <c r="H1582" i="1"/>
  <c r="F426" i="4"/>
  <c r="E156" i="9"/>
  <c r="B156" i="9" s="1"/>
  <c r="F607" i="4"/>
  <c r="D88" i="5"/>
  <c r="G316" i="9"/>
  <c r="G315" i="9"/>
  <c r="D147" i="5"/>
  <c r="F150" i="5"/>
  <c r="D177" i="5"/>
  <c r="D45" i="8"/>
  <c r="H315" i="9"/>
  <c r="H316" i="9"/>
  <c r="F252" i="5"/>
  <c r="D296" i="5"/>
  <c r="B345" i="9"/>
  <c r="E344" i="9"/>
  <c r="I10" i="3" s="1"/>
  <c r="G342" i="9"/>
  <c r="E342" i="9" s="1"/>
  <c r="D44" i="8"/>
  <c r="F197" i="5"/>
  <c r="E338" i="9"/>
  <c r="B338" i="9" s="1"/>
  <c r="F203" i="5"/>
  <c r="E339" i="9"/>
  <c r="B339" i="9" s="1"/>
  <c r="F219" i="5"/>
  <c r="F5" i="6"/>
  <c r="D141" i="6"/>
  <c r="G310" i="9"/>
  <c r="H309" i="9"/>
  <c r="H310" i="9"/>
  <c r="H308" i="9"/>
  <c r="E308" i="9" s="1"/>
  <c r="B308" i="9" s="1"/>
  <c r="G301" i="9"/>
  <c r="E301" i="9" s="1"/>
  <c r="B301"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179" i="9"/>
  <c r="G180" i="9"/>
  <c r="E180" i="9" s="1"/>
  <c r="B180" i="9" s="1"/>
  <c r="I10" i="9"/>
  <c r="H19" i="9"/>
  <c r="E19" i="9" s="1"/>
  <c r="B19" i="9" s="1"/>
  <c r="B2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B282" i="9"/>
  <c r="B284" i="9"/>
  <c r="B286" i="9"/>
  <c r="B288" i="9"/>
  <c r="B290" i="9"/>
  <c r="B292" i="9"/>
  <c r="H198" i="1" l="1"/>
  <c r="F202" i="4"/>
  <c r="G160" i="1"/>
  <c r="F164" i="4"/>
  <c r="E152" i="4"/>
  <c r="G161" i="1"/>
  <c r="E24" i="9"/>
  <c r="F6" i="4"/>
  <c r="E422" i="4"/>
  <c r="E643" i="4" s="1"/>
  <c r="I16" i="3"/>
  <c r="E179" i="9"/>
  <c r="B179" i="9" s="1"/>
  <c r="B207" i="9"/>
  <c r="E310" i="9"/>
  <c r="B310" i="9" s="1"/>
  <c r="B342" i="9"/>
  <c r="C1622" i="1"/>
  <c r="I39" i="3"/>
  <c r="E315" i="9"/>
  <c r="B315" i="9" s="1"/>
  <c r="F88" i="5"/>
  <c r="C1093" i="1"/>
  <c r="D69" i="5"/>
  <c r="D6" i="5" s="1"/>
  <c r="F7" i="5"/>
  <c r="H21" i="3"/>
  <c r="C1012" i="1"/>
  <c r="D639" i="4"/>
  <c r="F430" i="4"/>
  <c r="C424" i="1"/>
  <c r="B24" i="9"/>
  <c r="I23" i="3"/>
  <c r="E176" i="5"/>
  <c r="D1180" i="1" s="1"/>
  <c r="D1181" i="1"/>
  <c r="H299" i="9"/>
  <c r="D1011" i="1"/>
  <c r="F418" i="4"/>
  <c r="C413" i="1"/>
  <c r="F141" i="6"/>
  <c r="H30" i="3"/>
  <c r="C1537" i="1"/>
  <c r="G347" i="9"/>
  <c r="E347" i="9" s="1"/>
  <c r="K1480" i="9"/>
  <c r="G343" i="9"/>
  <c r="E343" i="9" s="1"/>
  <c r="B343" i="9" s="1"/>
  <c r="I38" i="3"/>
  <c r="C1621" i="1"/>
  <c r="F296" i="5"/>
  <c r="C1300" i="1"/>
  <c r="D176" i="5"/>
  <c r="F177" i="5"/>
  <c r="H23" i="3"/>
  <c r="C1181" i="1"/>
  <c r="F147" i="5"/>
  <c r="C1152" i="1"/>
  <c r="E316" i="9"/>
  <c r="B316" i="9" s="1"/>
  <c r="F417" i="4"/>
  <c r="C412" i="1"/>
  <c r="D299" i="4"/>
  <c r="F152" i="4"/>
  <c r="H17" i="3"/>
  <c r="C148" i="1"/>
  <c r="D640" i="4"/>
  <c r="D643" i="4"/>
  <c r="F422" i="4"/>
  <c r="C417" i="1"/>
  <c r="D148" i="1" l="1"/>
  <c r="H148" i="1" s="1"/>
  <c r="I17" i="3"/>
  <c r="E299" i="4"/>
  <c r="D417" i="1"/>
  <c r="G306" i="9"/>
  <c r="E306" i="9" s="1"/>
  <c r="B306" i="9" s="1"/>
  <c r="G299" i="9"/>
  <c r="E299" i="9" s="1"/>
  <c r="F6" i="5"/>
  <c r="C1011" i="1"/>
  <c r="F643" i="4"/>
  <c r="C637" i="1"/>
  <c r="D301" i="4"/>
  <c r="D423" i="4"/>
  <c r="C295" i="1"/>
  <c r="D300" i="4"/>
  <c r="G1152" i="1"/>
  <c r="H1152" i="1"/>
  <c r="G1300" i="1"/>
  <c r="H1300" i="1"/>
  <c r="G1621" i="1"/>
  <c r="H1621" i="1"/>
  <c r="H11" i="3"/>
  <c r="B347" i="9"/>
  <c r="E346" i="9"/>
  <c r="H424" i="1"/>
  <c r="G424" i="1"/>
  <c r="F639" i="4"/>
  <c r="C633" i="1"/>
  <c r="G1093" i="1"/>
  <c r="H1093" i="1"/>
  <c r="H1622" i="1"/>
  <c r="G1622" i="1"/>
  <c r="D637" i="1"/>
  <c r="F640" i="4"/>
  <c r="C634" i="1"/>
  <c r="G1181" i="1"/>
  <c r="H1181" i="1"/>
  <c r="H417" i="1"/>
  <c r="G417" i="1"/>
  <c r="G148" i="1"/>
  <c r="H412" i="1"/>
  <c r="G412" i="1"/>
  <c r="F176" i="5"/>
  <c r="C1180" i="1"/>
  <c r="H1537" i="1"/>
  <c r="G1537" i="1"/>
  <c r="H9" i="3"/>
  <c r="H413" i="1"/>
  <c r="G413" i="1"/>
  <c r="G1012" i="1"/>
  <c r="H1012" i="1"/>
  <c r="F69" i="5"/>
  <c r="H22" i="3"/>
  <c r="C1074" i="1"/>
  <c r="E341" i="9"/>
  <c r="E301" i="4" l="1"/>
  <c r="D297" i="1" s="1"/>
  <c r="E300" i="4"/>
  <c r="D296" i="1" s="1"/>
  <c r="E423" i="4"/>
  <c r="F423" i="4" s="1"/>
  <c r="D295" i="1"/>
  <c r="G295" i="1" s="1"/>
  <c r="F299" i="4"/>
  <c r="G1074" i="1"/>
  <c r="H1074" i="1"/>
  <c r="G1180" i="1"/>
  <c r="H1180" i="1"/>
  <c r="F300" i="4"/>
  <c r="C296" i="1"/>
  <c r="D644" i="4"/>
  <c r="D425" i="4"/>
  <c r="C418" i="1"/>
  <c r="G20" i="9"/>
  <c r="D424" i="4"/>
  <c r="C297" i="1"/>
  <c r="H8" i="3"/>
  <c r="G1011" i="1"/>
  <c r="H1011" i="1"/>
  <c r="B299" i="9"/>
  <c r="K3" i="9"/>
  <c r="I9" i="3"/>
  <c r="H634" i="1"/>
  <c r="G634" i="1"/>
  <c r="H633" i="1"/>
  <c r="G633" i="1"/>
  <c r="N3" i="9"/>
  <c r="I11" i="3"/>
  <c r="H295" i="1"/>
  <c r="H637" i="1"/>
  <c r="G637" i="1"/>
  <c r="F301" i="4" l="1"/>
  <c r="E424" i="4"/>
  <c r="D419" i="1" s="1"/>
  <c r="E644" i="4"/>
  <c r="D418" i="1"/>
  <c r="G418" i="1" s="1"/>
  <c r="E425" i="4"/>
  <c r="D420" i="1" s="1"/>
  <c r="H20" i="9"/>
  <c r="E20" i="9" s="1"/>
  <c r="B20" i="9" s="1"/>
  <c r="M3" i="9"/>
  <c r="D646" i="4"/>
  <c r="F644" i="4"/>
  <c r="C638" i="1"/>
  <c r="D645" i="4"/>
  <c r="H297" i="1"/>
  <c r="G297" i="1"/>
  <c r="F424" i="4"/>
  <c r="C419" i="1"/>
  <c r="H418" i="1"/>
  <c r="C420" i="1"/>
  <c r="H296" i="1"/>
  <c r="G296" i="1"/>
  <c r="E646" i="4" l="1"/>
  <c r="F646" i="4" s="1"/>
  <c r="E645" i="4"/>
  <c r="D638" i="1"/>
  <c r="H638" i="1" s="1"/>
  <c r="F425" i="4"/>
  <c r="H420" i="1"/>
  <c r="G420" i="1"/>
  <c r="H419" i="1"/>
  <c r="G419" i="1"/>
  <c r="D649" i="4"/>
  <c r="F645" i="4"/>
  <c r="C639" i="1"/>
  <c r="D650" i="4"/>
  <c r="C640" i="1"/>
  <c r="G334" i="9"/>
  <c r="H334" i="9"/>
  <c r="G638" i="1" l="1"/>
  <c r="E650" i="4"/>
  <c r="F650" i="4" s="1"/>
  <c r="D640" i="1"/>
  <c r="H640" i="1" s="1"/>
  <c r="E649" i="4"/>
  <c r="D639" i="1"/>
  <c r="H639" i="1" s="1"/>
  <c r="H19" i="3"/>
  <c r="C644" i="1"/>
  <c r="E334" i="9"/>
  <c r="F649" i="4"/>
  <c r="H18" i="3"/>
  <c r="C643" i="1"/>
  <c r="G639" i="1" l="1"/>
  <c r="G640" i="1"/>
  <c r="D643" i="1"/>
  <c r="G643" i="1" s="1"/>
  <c r="I18" i="3"/>
  <c r="D644" i="1"/>
  <c r="G644" i="1" s="1"/>
  <c r="I19" i="3"/>
  <c r="G297" i="9"/>
  <c r="E297" i="9" s="1"/>
  <c r="B297" i="9" s="1"/>
  <c r="B334" i="9"/>
  <c r="E298" i="9"/>
  <c r="I8" i="3" s="1"/>
  <c r="H644" i="1" l="1"/>
  <c r="H643" i="1"/>
  <c r="H7" i="3"/>
  <c r="J3" i="9" s="1"/>
  <c r="H295" i="9" l="1"/>
  <c r="L293" i="9"/>
  <c r="F293" i="9" s="1"/>
  <c r="G295" i="9"/>
  <c r="E295" i="9" s="1"/>
  <c r="G18" i="9"/>
  <c r="H18" i="9"/>
  <c r="H22" i="9"/>
  <c r="K13" i="9"/>
  <c r="K5" i="9"/>
  <c r="I7" i="9"/>
  <c r="J8" i="9"/>
  <c r="K9" i="9"/>
  <c r="I11" i="9"/>
  <c r="J12" i="9"/>
  <c r="G15" i="9"/>
  <c r="H16" i="9"/>
  <c r="H17" i="9"/>
  <c r="G22" i="9"/>
  <c r="J5" i="9"/>
  <c r="K6" i="9"/>
  <c r="I8" i="9"/>
  <c r="J9" i="9"/>
  <c r="K10" i="9"/>
  <c r="I12" i="9"/>
  <c r="J13" i="9"/>
  <c r="M15" i="9"/>
  <c r="L16" i="9"/>
  <c r="I17" i="9"/>
  <c r="I6" i="9"/>
  <c r="J7" i="9"/>
  <c r="H21" i="9"/>
  <c r="I5" i="9"/>
  <c r="J6" i="9"/>
  <c r="K7" i="9"/>
  <c r="I9" i="9"/>
  <c r="J10" i="9"/>
  <c r="K11" i="9"/>
  <c r="I13" i="9"/>
  <c r="L15" i="9"/>
  <c r="M16" i="9"/>
  <c r="J17" i="9"/>
  <c r="G21" i="9"/>
  <c r="K8" i="9"/>
  <c r="J11" i="9"/>
  <c r="K12" i="9"/>
  <c r="H15" i="9"/>
  <c r="G16" i="9"/>
  <c r="G17" i="9"/>
  <c r="E16" i="9" l="1"/>
  <c r="F15" i="9"/>
  <c r="E9" i="9"/>
  <c r="B9" i="9" s="1"/>
  <c r="E18" i="9"/>
  <c r="B18" i="9" s="1"/>
  <c r="E17" i="9"/>
  <c r="B17" i="9" s="1"/>
  <c r="E21" i="9"/>
  <c r="B21" i="9" s="1"/>
  <c r="E13" i="9"/>
  <c r="B13" i="9" s="1"/>
  <c r="E10" i="9"/>
  <c r="B10" i="9" s="1"/>
  <c r="E5" i="9"/>
  <c r="B5" i="9" s="1"/>
  <c r="E22" i="9"/>
  <c r="B22" i="9" s="1"/>
  <c r="E6" i="9"/>
  <c r="B6" i="9" s="1"/>
  <c r="F16" i="9"/>
  <c r="E8" i="9"/>
  <c r="B8" i="9" s="1"/>
  <c r="E15" i="9"/>
  <c r="E11" i="9"/>
  <c r="B11" i="9" s="1"/>
  <c r="B293" i="9"/>
  <c r="F23" i="9"/>
  <c r="E12" i="9"/>
  <c r="B12" i="9" s="1"/>
  <c r="E7" i="9"/>
  <c r="B7" i="9" s="1"/>
  <c r="B295" i="9"/>
  <c r="E23" i="9"/>
  <c r="I7" i="3" s="1"/>
  <c r="B16" i="9" l="1"/>
  <c r="E4" i="9"/>
  <c r="B15" i="9"/>
  <c r="E14" i="9"/>
  <c r="I12" i="3" s="1"/>
  <c r="F14" i="9"/>
  <c r="F3" i="9"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<sst xmlns="http://schemas.openxmlformats.org/spreadsheetml/2006/main" count="4716" uniqueCount="3651">
  <si>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</si>
  <si>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</si>
  <si>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</si>
  <si>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</si>
  <si>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</si>
  <si>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</si>
  <si>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</si>
  <si>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</si>
  <si>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</si>
  <si>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</si>
  <si>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</si>
  <si>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</si>
  <si>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</si>
  <si>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</si>
  <si>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</si>
  <si>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</si>
  <si>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</si>
  <si>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</si>
  <si>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</si>
  <si>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</si>
  <si>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</si>
  <si>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</si>
  <si>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</si>
  <si>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</si>
  <si>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</si>
  <si>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</si>
  <si>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</si>
  <si>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</si>
  <si>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</si>
  <si>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</si>
  <si>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</si>
  <si>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VIKTORA CARA EMINA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</si>
  <si>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</si>
  <si>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</si>
  <si>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</si>
  <si>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</si>
  <si>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</si>
  <si>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</si>
  <si>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</si>
  <si>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</si>
  <si>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</si>
  <si>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</si>
  <si>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</si>
  <si>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</si>
  <si>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</si>
  <si>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</si>
  <si>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</si>
  <si>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</si>
  <si>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</si>
  <si>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</si>
  <si>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</si>
  <si>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</si>
  <si>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</si>
  <si>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</si>
  <si>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</si>
  <si>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</si>
  <si>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10758 - OSNOVNA ŠKOLA VIKTORA CARA EMINA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</si>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</sst>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1405781.14</v>
      </c>
      <c r="D2" s="7">
        <f>'PR-RAS'!E6</f>
        <v>1591209.1300000001</v>
      </c>
      <c r="E2" s="7">
        <v>0</v>
      </c>
      <c r="F2" s="7">
        <v>0</v>
      </c>
      <c r="G2" s="8">
        <f t="shared" ref="G2:G274" si="0">(B2/1000)*(C2*1+D2*2)</f>
        <v>4588.1994000000004</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1259509.06</v>
      </c>
      <c r="D45" s="2">
        <f>'PR-RAS'!E49</f>
        <v>1420975.77</v>
      </c>
      <c r="E45" s="2">
        <v>0</v>
      </c>
      <c r="F45" s="2">
        <v>0</v>
      </c>
      <c r="G45" s="3">
        <f t="shared" si="0"/>
        <v>180464.26639999999</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1259509.06</v>
      </c>
      <c r="D64" s="2">
        <f>'PR-RAS'!E68</f>
        <v>1420975.77</v>
      </c>
      <c r="E64" s="2">
        <v>0</v>
      </c>
      <c r="F64" s="2">
        <v>0</v>
      </c>
      <c r="G64" s="3">
        <f t="shared" si="0"/>
        <v>258392.0178</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1259509.06</v>
      </c>
      <c r="D65" s="2">
        <f>'PR-RAS'!E69</f>
        <v>1418436.15</v>
      </c>
      <c r="E65" s="2">
        <v>0</v>
      </c>
      <c r="F65" s="2">
        <v>0</v>
      </c>
      <c r="G65" s="3">
        <f t="shared" si="0"/>
        <v>262168.40704000002</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2539.62</v>
      </c>
      <c r="E66" s="2">
        <v>0</v>
      </c>
      <c r="F66" s="2">
        <v>0</v>
      </c>
      <c r="G66" s="3">
        <f t="shared" si="0"/>
        <v>330.1506</v>
      </c>
      <c r="H66" s="3">
        <f t="shared" si="1"/>
        <v>0.38000000000010914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6.78</v>
      </c>
      <c r="D78" s="2">
        <f>'PR-RAS'!E82</f>
        <v>14.77</v>
      </c>
      <c r="E78" s="2">
        <v>0</v>
      </c>
      <c r="F78" s="2">
        <v>0</v>
      </c>
      <c r="G78" s="3">
        <f t="shared" si="0"/>
        <v>2.79664</v>
      </c>
      <c r="H78" s="3">
        <f t="shared" si="1"/>
        <v>0.45000000000000018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6.78</v>
      </c>
      <c r="D79" s="2">
        <f>'PR-RAS'!E83</f>
        <v>14.77</v>
      </c>
      <c r="E79" s="2">
        <v>0</v>
      </c>
      <c r="F79" s="2">
        <v>0</v>
      </c>
      <c r="G79" s="3">
        <f t="shared" si="0"/>
        <v>2.8329599999999999</v>
      </c>
      <c r="H79" s="3">
        <f t="shared" si="1"/>
        <v>0.45000000000000018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6.78</v>
      </c>
      <c r="D81" s="2">
        <f>'PR-RAS'!E85</f>
        <v>14.77</v>
      </c>
      <c r="E81" s="2">
        <v>0</v>
      </c>
      <c r="F81" s="2">
        <v>0</v>
      </c>
      <c r="G81" s="3">
        <f t="shared" si="0"/>
        <v>2.9056000000000002</v>
      </c>
      <c r="H81" s="3">
        <f t="shared" si="1"/>
        <v>0.45000000000000018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56351.92</v>
      </c>
      <c r="D102" s="2">
        <f>'PR-RAS'!E106</f>
        <v>77590.11</v>
      </c>
      <c r="E102" s="2">
        <v>0</v>
      </c>
      <c r="F102" s="2">
        <v>0</v>
      </c>
      <c r="G102" s="3">
        <f t="shared" si="0"/>
        <v>21364.746140000003</v>
      </c>
      <c r="H102" s="3">
        <f t="shared" si="1"/>
        <v>0.19000000000232831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56351.92</v>
      </c>
      <c r="D108" s="2">
        <f>'PR-RAS'!E112</f>
        <v>77590.11</v>
      </c>
      <c r="E108" s="2">
        <v>0</v>
      </c>
      <c r="F108" s="2">
        <v>0</v>
      </c>
      <c r="G108" s="3">
        <f t="shared" si="0"/>
        <v>22633.938980000003</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56351.92</v>
      </c>
      <c r="D113" s="2">
        <f>'PR-RAS'!E117</f>
        <v>77590.11</v>
      </c>
      <c r="E113" s="2">
        <v>0</v>
      </c>
      <c r="F113" s="2">
        <v>0</v>
      </c>
      <c r="G113" s="3">
        <f t="shared" si="0"/>
        <v>23691.599680000003</v>
      </c>
      <c r="H113" s="3">
        <f t="shared" si="1"/>
        <v>0.19000000000232831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16020.9</v>
      </c>
      <c r="D121" s="2">
        <f>'PR-RAS'!E125</f>
        <v>15975.59</v>
      </c>
      <c r="E121" s="2">
        <v>0</v>
      </c>
      <c r="F121" s="2">
        <v>0</v>
      </c>
      <c r="G121" s="3">
        <f t="shared" si="0"/>
        <v>5756.6495999999997</v>
      </c>
      <c r="H121" s="3">
        <f t="shared" si="1"/>
        <v>0.51000000000021828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7890.36</v>
      </c>
      <c r="D122" s="2">
        <f>'PR-RAS'!E126</f>
        <v>13599.26</v>
      </c>
      <c r="E122" s="2">
        <v>0</v>
      </c>
      <c r="F122" s="2">
        <v>0</v>
      </c>
      <c r="G122" s="3">
        <f t="shared" si="0"/>
        <v>4245.7544799999996</v>
      </c>
      <c r="H122" s="3">
        <f t="shared" si="1"/>
        <v>0.61999999999989086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3581.81</v>
      </c>
      <c r="E123" s="2">
        <v>0</v>
      </c>
      <c r="F123" s="2">
        <v>0</v>
      </c>
      <c r="G123" s="3">
        <f t="shared" si="0"/>
        <v>873.96163999999999</v>
      </c>
      <c r="H123" s="3">
        <f t="shared" si="1"/>
        <v>0.19000000000005457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7890.36</v>
      </c>
      <c r="D124" s="2">
        <f>'PR-RAS'!E128</f>
        <v>10017.450000000001</v>
      </c>
      <c r="E124" s="2">
        <v>0</v>
      </c>
      <c r="F124" s="2">
        <v>0</v>
      </c>
      <c r="G124" s="3">
        <f t="shared" si="0"/>
        <v>3434.8069800000003</v>
      </c>
      <c r="H124" s="3">
        <f t="shared" si="1"/>
        <v>0.81000000000040018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8130.54</v>
      </c>
      <c r="D125" s="2">
        <f>'PR-RAS'!E129</f>
        <v>2376.33</v>
      </c>
      <c r="E125" s="2">
        <v>0</v>
      </c>
      <c r="F125" s="2">
        <v>0</v>
      </c>
      <c r="G125" s="3">
        <f t="shared" si="0"/>
        <v>1597.5168000000001</v>
      </c>
      <c r="H125" s="3">
        <f t="shared" si="1"/>
        <v>0.78999999999996362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8130.54</v>
      </c>
      <c r="D126" s="2">
        <f>'PR-RAS'!E130</f>
        <v>1296.33</v>
      </c>
      <c r="E126" s="2">
        <v>0</v>
      </c>
      <c r="F126" s="2">
        <v>0</v>
      </c>
      <c r="G126" s="3">
        <f t="shared" si="0"/>
        <v>1340.4</v>
      </c>
      <c r="H126" s="3">
        <f t="shared" si="1"/>
        <v>0.78999999999996362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1080</v>
      </c>
      <c r="E127" s="2">
        <v>0</v>
      </c>
      <c r="F127" s="2">
        <v>0</v>
      </c>
      <c r="G127" s="3">
        <f t="shared" si="0"/>
        <v>272.16000000000003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73892.479999999996</v>
      </c>
      <c r="D130" s="2">
        <f>'PR-RAS'!E134</f>
        <v>76652.89</v>
      </c>
      <c r="E130" s="2">
        <v>0</v>
      </c>
      <c r="F130" s="2">
        <v>0</v>
      </c>
      <c r="G130" s="3">
        <f t="shared" si="0"/>
        <v>29308.575540000002</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73892.479999999996</v>
      </c>
      <c r="D131" s="2">
        <f>'PR-RAS'!E135</f>
        <v>76652.89</v>
      </c>
      <c r="E131" s="2">
        <v>0</v>
      </c>
      <c r="F131" s="2">
        <v>0</v>
      </c>
      <c r="G131" s="3">
        <f t="shared" si="0"/>
        <v>29535.773800000003</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73892.479999999996</v>
      </c>
      <c r="D132" s="2">
        <f>'PR-RAS'!E136</f>
        <v>76652.89</v>
      </c>
      <c r="E132" s="2">
        <v>0</v>
      </c>
      <c r="F132" s="2">
        <v>0</v>
      </c>
      <c r="G132" s="3">
        <f t="shared" si="0"/>
        <v>29762.972060000004</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1436123.48</v>
      </c>
      <c r="D148" s="2">
        <f>'PR-RAS'!E152</f>
        <v>1766980.8199999998</v>
      </c>
      <c r="E148" s="2">
        <v>0</v>
      </c>
      <c r="F148" s="2">
        <v>0</v>
      </c>
      <c r="G148" s="3">
        <f t="shared" si="0"/>
        <v>730602.51263999986</v>
      </c>
      <c r="H148" s="3">
        <f t="shared" si="1"/>
        <v>0.66000000014901161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1200492.94</v>
      </c>
      <c r="D149" s="2">
        <f>'PR-RAS'!E153</f>
        <v>1498318.8299999998</v>
      </c>
      <c r="E149" s="2">
        <v>0</v>
      </c>
      <c r="F149" s="2">
        <v>0</v>
      </c>
      <c r="G149" s="3">
        <f t="shared" si="0"/>
        <v>621175.3287999999</v>
      </c>
      <c r="H149" s="3">
        <f t="shared" si="1"/>
        <v>0.23000000021420419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1000536.8400000001</v>
      </c>
      <c r="D150" s="2">
        <f>'PR-RAS'!E154</f>
        <v>1259690.7999999998</v>
      </c>
      <c r="E150" s="2">
        <v>0</v>
      </c>
      <c r="F150" s="2">
        <v>0</v>
      </c>
      <c r="G150" s="3">
        <f t="shared" si="0"/>
        <v>524467.84755999991</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974803.43</v>
      </c>
      <c r="D151" s="2">
        <f>'PR-RAS'!E155</f>
        <v>1205477.69</v>
      </c>
      <c r="E151" s="2">
        <v>0</v>
      </c>
      <c r="F151" s="2">
        <v>0</v>
      </c>
      <c r="G151" s="3">
        <f t="shared" si="0"/>
        <v>507863.82149999996</v>
      </c>
      <c r="H151" s="3">
        <f t="shared" si="1"/>
        <v>0.7400000001071021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19429.78</v>
      </c>
      <c r="D153" s="2">
        <f>'PR-RAS'!E157</f>
        <v>44588.69</v>
      </c>
      <c r="E153" s="2">
        <v>0</v>
      </c>
      <c r="F153" s="2">
        <v>0</v>
      </c>
      <c r="G153" s="3">
        <f t="shared" si="0"/>
        <v>16508.28832</v>
      </c>
      <c r="H153" s="3">
        <f t="shared" si="1"/>
        <v>0.52999999999883585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6303.63</v>
      </c>
      <c r="D154" s="2">
        <f>'PR-RAS'!E158</f>
        <v>9624.42</v>
      </c>
      <c r="E154" s="2">
        <v>0</v>
      </c>
      <c r="F154" s="2">
        <v>0</v>
      </c>
      <c r="G154" s="3">
        <f t="shared" si="0"/>
        <v>3909.5279100000002</v>
      </c>
      <c r="H154" s="3">
        <f t="shared" si="1"/>
        <v>0.78999999999996362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36524.1</v>
      </c>
      <c r="D155" s="2">
        <f>'PR-RAS'!E159</f>
        <v>33325.32</v>
      </c>
      <c r="E155" s="2">
        <v>0</v>
      </c>
      <c r="F155" s="2">
        <v>0</v>
      </c>
      <c r="G155" s="3">
        <f t="shared" si="0"/>
        <v>15888.909959999999</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163432</v>
      </c>
      <c r="D156" s="2">
        <f>'PR-RAS'!E160</f>
        <v>205302.71</v>
      </c>
      <c r="E156" s="2">
        <v>0</v>
      </c>
      <c r="F156" s="2">
        <v>0</v>
      </c>
      <c r="G156" s="3">
        <f t="shared" si="0"/>
        <v>88975.800099999993</v>
      </c>
      <c r="H156" s="3">
        <f t="shared" si="1"/>
        <v>0.29000000000814907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163432</v>
      </c>
      <c r="D158" s="2">
        <f>'PR-RAS'!E162</f>
        <v>205258.84</v>
      </c>
      <c r="E158" s="2">
        <v>0</v>
      </c>
      <c r="F158" s="2">
        <v>0</v>
      </c>
      <c r="G158" s="3">
        <f t="shared" si="0"/>
        <v>90110.099759999997</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43.87</v>
      </c>
      <c r="E159" s="2">
        <v>0</v>
      </c>
      <c r="F159" s="2">
        <v>0</v>
      </c>
      <c r="G159" s="3">
        <f t="shared" si="0"/>
        <v>13.862919999999999</v>
      </c>
      <c r="H159" s="3">
        <f t="shared" si="1"/>
        <v>0.13000000000000256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219741.04</v>
      </c>
      <c r="D160" s="2">
        <f>'PR-RAS'!E164</f>
        <v>252045.77</v>
      </c>
      <c r="E160" s="2">
        <v>0</v>
      </c>
      <c r="F160" s="2">
        <v>0</v>
      </c>
      <c r="G160" s="3">
        <f t="shared" si="0"/>
        <v>115089.38021999999</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43343.94</v>
      </c>
      <c r="D161" s="2">
        <f>'PR-RAS'!E165</f>
        <v>50362.79</v>
      </c>
      <c r="E161" s="2">
        <v>0</v>
      </c>
      <c r="F161" s="2">
        <v>0</v>
      </c>
      <c r="G161" s="3">
        <f t="shared" si="0"/>
        <v>23051.123200000002</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6069.97</v>
      </c>
      <c r="D162" s="2">
        <f>'PR-RAS'!E166</f>
        <v>4966.74</v>
      </c>
      <c r="E162" s="2">
        <v>0</v>
      </c>
      <c r="F162" s="2">
        <v>0</v>
      </c>
      <c r="G162" s="3">
        <f t="shared" si="0"/>
        <v>2576.5554500000003</v>
      </c>
      <c r="H162" s="3">
        <f t="shared" si="1"/>
        <v>0.28999999999996362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36152.97</v>
      </c>
      <c r="D163" s="2">
        <f>'PR-RAS'!E167</f>
        <v>43862.25</v>
      </c>
      <c r="E163" s="2">
        <v>0</v>
      </c>
      <c r="F163" s="2">
        <v>0</v>
      </c>
      <c r="G163" s="3">
        <f t="shared" si="0"/>
        <v>20068.150140000002</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235</v>
      </c>
      <c r="D164" s="2">
        <f>'PR-RAS'!E168</f>
        <v>782.3</v>
      </c>
      <c r="E164" s="2">
        <v>0</v>
      </c>
      <c r="F164" s="2">
        <v>0</v>
      </c>
      <c r="G164" s="3">
        <f t="shared" si="0"/>
        <v>293.33479999999997</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886</v>
      </c>
      <c r="D165" s="2">
        <f>'PR-RAS'!E169</f>
        <v>751.5</v>
      </c>
      <c r="E165" s="2">
        <v>0</v>
      </c>
      <c r="F165" s="2">
        <v>0</v>
      </c>
      <c r="G165" s="3">
        <f t="shared" si="0"/>
        <v>391.79599999999999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114111.73</v>
      </c>
      <c r="D166" s="2">
        <f>'PR-RAS'!E170</f>
        <v>155821.21000000002</v>
      </c>
      <c r="E166" s="2">
        <v>0</v>
      </c>
      <c r="F166" s="2">
        <v>0</v>
      </c>
      <c r="G166" s="3">
        <f t="shared" si="0"/>
        <v>70249.43475</v>
      </c>
      <c r="H166" s="3">
        <f t="shared" si="1"/>
        <v>0.48000000002502929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9952.3700000000008</v>
      </c>
      <c r="D167" s="2">
        <f>'PR-RAS'!E171</f>
        <v>13331.42</v>
      </c>
      <c r="E167" s="2">
        <v>0</v>
      </c>
      <c r="F167" s="2">
        <v>0</v>
      </c>
      <c r="G167" s="3">
        <f t="shared" si="0"/>
        <v>6078.1248599999999</v>
      </c>
      <c r="H167" s="3">
        <f t="shared" si="1"/>
        <v>0.79000000000087311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80180.23</v>
      </c>
      <c r="D168" s="2">
        <f>'PR-RAS'!E172</f>
        <v>112757.97</v>
      </c>
      <c r="E168" s="2">
        <v>0</v>
      </c>
      <c r="F168" s="2">
        <v>0</v>
      </c>
      <c r="G168" s="3">
        <f t="shared" si="0"/>
        <v>51051.260390000003</v>
      </c>
      <c r="H168" s="3">
        <f t="shared" si="1"/>
        <v>0.25999999999476131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19366.240000000002</v>
      </c>
      <c r="D169" s="2">
        <f>'PR-RAS'!E173</f>
        <v>21571.96</v>
      </c>
      <c r="E169" s="2">
        <v>0</v>
      </c>
      <c r="F169" s="2">
        <v>0</v>
      </c>
      <c r="G169" s="3">
        <f t="shared" si="0"/>
        <v>10501.706880000002</v>
      </c>
      <c r="H169" s="3">
        <f t="shared" si="1"/>
        <v>0.28000000000247383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1519.96</v>
      </c>
      <c r="D170" s="2">
        <f>'PR-RAS'!E174</f>
        <v>2258.94</v>
      </c>
      <c r="E170" s="2">
        <v>0</v>
      </c>
      <c r="F170" s="2">
        <v>0</v>
      </c>
      <c r="G170" s="3">
        <f t="shared" si="0"/>
        <v>1020.3949600000001</v>
      </c>
      <c r="H170" s="3">
        <f t="shared" si="1"/>
        <v>9.9999999999909051E-2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2114.75</v>
      </c>
      <c r="D171" s="2">
        <f>'PR-RAS'!E175</f>
        <v>4862.95</v>
      </c>
      <c r="E171" s="2">
        <v>0</v>
      </c>
      <c r="F171" s="2">
        <v>0</v>
      </c>
      <c r="G171" s="3">
        <f t="shared" si="0"/>
        <v>2012.9105000000002</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978.18</v>
      </c>
      <c r="D173" s="2">
        <f>'PR-RAS'!E177</f>
        <v>1037.97</v>
      </c>
      <c r="E173" s="2">
        <v>0</v>
      </c>
      <c r="F173" s="2">
        <v>0</v>
      </c>
      <c r="G173" s="3">
        <f t="shared" si="0"/>
        <v>525.30863999999997</v>
      </c>
      <c r="H173" s="3">
        <f t="shared" si="1"/>
        <v>0.20999999999992269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46001.7</v>
      </c>
      <c r="D174" s="2">
        <f>'PR-RAS'!E178</f>
        <v>37492.83</v>
      </c>
      <c r="E174" s="2">
        <v>0</v>
      </c>
      <c r="F174" s="2">
        <v>0</v>
      </c>
      <c r="G174" s="3">
        <f t="shared" si="0"/>
        <v>20930.813279999998</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11399.72</v>
      </c>
      <c r="D175" s="2">
        <f>'PR-RAS'!E179</f>
        <v>4081.34</v>
      </c>
      <c r="E175" s="2">
        <v>0</v>
      </c>
      <c r="F175" s="2">
        <v>0</v>
      </c>
      <c r="G175" s="3">
        <f t="shared" si="0"/>
        <v>3403.8575999999998</v>
      </c>
      <c r="H175" s="3">
        <f t="shared" si="1"/>
        <v>0.62000000000080036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7300.66</v>
      </c>
      <c r="D176" s="2">
        <f>'PR-RAS'!E180</f>
        <v>7224</v>
      </c>
      <c r="E176" s="2">
        <v>0</v>
      </c>
      <c r="F176" s="2">
        <v>0</v>
      </c>
      <c r="G176" s="3">
        <f t="shared" si="0"/>
        <v>3806.0154999999995</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v>
      </c>
      <c r="D177" s="2">
        <f>'PR-RAS'!E181</f>
        <v>0</v>
      </c>
      <c r="E177" s="2">
        <v>0</v>
      </c>
      <c r="F177" s="2">
        <v>0</v>
      </c>
      <c r="G177" s="3">
        <f t="shared" si="0"/>
        <v>116.16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13129.84</v>
      </c>
      <c r="D178" s="2">
        <f>'PR-RAS'!E182</f>
        <v>11480.97</v>
      </c>
      <c r="E178" s="2">
        <v>0</v>
      </c>
      <c r="F178" s="2">
        <v>0</v>
      </c>
      <c r="G178" s="3">
        <f t="shared" si="0"/>
        <v>6388.2450599999993</v>
      </c>
      <c r="H178" s="3">
        <f t="shared" si="1"/>
        <v>0.19000000000050932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1746.55</v>
      </c>
      <c r="D179" s="2">
        <f>'PR-RAS'!E183</f>
        <v>1845</v>
      </c>
      <c r="E179" s="2">
        <v>0</v>
      </c>
      <c r="F179" s="2">
        <v>0</v>
      </c>
      <c r="G179" s="3">
        <f t="shared" si="0"/>
        <v>967.70590000000004</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4210.58</v>
      </c>
      <c r="D180" s="2">
        <f>'PR-RAS'!E184</f>
        <v>4821.41</v>
      </c>
      <c r="E180" s="2">
        <v>0</v>
      </c>
      <c r="F180" s="2">
        <v>0</v>
      </c>
      <c r="G180" s="3">
        <f t="shared" si="0"/>
        <v>2479.7585999999997</v>
      </c>
      <c r="H180" s="3">
        <f t="shared" si="1"/>
        <v>0.82999999999992724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3786.75</v>
      </c>
      <c r="D181" s="2">
        <f>'PR-RAS'!E185</f>
        <v>4169.78</v>
      </c>
      <c r="E181" s="2">
        <v>0</v>
      </c>
      <c r="F181" s="2">
        <v>0</v>
      </c>
      <c r="G181" s="3">
        <f t="shared" si="0"/>
        <v>2182.7357999999999</v>
      </c>
      <c r="H181" s="3">
        <f t="shared" si="1"/>
        <v>0.47000000000025466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1928.14</v>
      </c>
      <c r="D182" s="2">
        <f>'PR-RAS'!E186</f>
        <v>2229.21</v>
      </c>
      <c r="E182" s="2">
        <v>0</v>
      </c>
      <c r="F182" s="2">
        <v>0</v>
      </c>
      <c r="G182" s="3">
        <f t="shared" si="0"/>
        <v>1155.9673600000001</v>
      </c>
      <c r="H182" s="3">
        <f t="shared" si="1"/>
        <v>0.35000000000013642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1839.46</v>
      </c>
      <c r="D183" s="2">
        <f>'PR-RAS'!E187</f>
        <v>1641.12</v>
      </c>
      <c r="E183" s="2">
        <v>0</v>
      </c>
      <c r="F183" s="2">
        <v>0</v>
      </c>
      <c r="G183" s="3">
        <f t="shared" si="0"/>
        <v>932.1493999999999</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12460.14</v>
      </c>
      <c r="D184" s="2">
        <f>'PR-RAS'!E188</f>
        <v>1559.61</v>
      </c>
      <c r="E184" s="2">
        <v>0</v>
      </c>
      <c r="F184" s="2">
        <v>0</v>
      </c>
      <c r="G184" s="3">
        <f t="shared" si="0"/>
        <v>2851.0228799999995</v>
      </c>
      <c r="H184" s="3">
        <f t="shared" si="1"/>
        <v>0.52999999999951797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3823.5299999999997</v>
      </c>
      <c r="D190" s="2">
        <f>'PR-RAS'!E194</f>
        <v>6809.3300000000008</v>
      </c>
      <c r="E190" s="2">
        <v>0</v>
      </c>
      <c r="F190" s="2">
        <v>0</v>
      </c>
      <c r="G190" s="3">
        <f t="shared" si="0"/>
        <v>3296.5739100000005</v>
      </c>
      <c r="H190" s="3">
        <f t="shared" si="1"/>
        <v>0.80000000000109139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128.47</v>
      </c>
      <c r="E191" s="2">
        <v>0</v>
      </c>
      <c r="F191" s="2">
        <v>0</v>
      </c>
      <c r="G191" s="3">
        <f t="shared" si="0"/>
        <v>48.818600000000004</v>
      </c>
      <c r="H191" s="3">
        <f t="shared" si="1"/>
        <v>0.46999999999999886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25.36</v>
      </c>
      <c r="D193" s="2">
        <f>'PR-RAS'!E197</f>
        <v>1297.3900000000001</v>
      </c>
      <c r="E193" s="2">
        <v>0</v>
      </c>
      <c r="F193" s="2">
        <v>0</v>
      </c>
      <c r="G193" s="3">
        <f t="shared" si="0"/>
        <v>503.06688000000008</v>
      </c>
      <c r="H193" s="3">
        <f t="shared" si="1"/>
        <v>0.75000000000009948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2995</v>
      </c>
      <c r="D195" s="2">
        <f>'PR-RAS'!E199</f>
        <v>3828</v>
      </c>
      <c r="E195" s="2">
        <v>0</v>
      </c>
      <c r="F195" s="2">
        <v>0</v>
      </c>
      <c r="G195" s="3">
        <f t="shared" si="0"/>
        <v>2066.2939999999999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808.77</v>
      </c>
      <c r="E196" s="2">
        <v>0</v>
      </c>
      <c r="F196" s="2">
        <v>0</v>
      </c>
      <c r="G196" s="3">
        <f t="shared" si="0"/>
        <v>315.4203</v>
      </c>
      <c r="H196" s="3">
        <f t="shared" si="1"/>
        <v>0.23000000000001819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640.08000000000004</v>
      </c>
      <c r="D197" s="2">
        <f>'PR-RAS'!E201</f>
        <v>526.70000000000005</v>
      </c>
      <c r="E197" s="2">
        <v>0</v>
      </c>
      <c r="F197" s="2">
        <v>0</v>
      </c>
      <c r="G197" s="3">
        <f t="shared" si="0"/>
        <v>331.92207999999999</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233.75</v>
      </c>
      <c r="D198" s="2">
        <f>'PR-RAS'!E202</f>
        <v>1458.8000000000002</v>
      </c>
      <c r="E198" s="2">
        <v>0</v>
      </c>
      <c r="F198" s="2">
        <v>0</v>
      </c>
      <c r="G198" s="3">
        <f t="shared" si="0"/>
        <v>620.81595000000004</v>
      </c>
      <c r="H198" s="3">
        <f t="shared" si="1"/>
        <v>0.4499999999998181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233.75</v>
      </c>
      <c r="D212" s="2">
        <f>'PR-RAS'!E216</f>
        <v>1458.8000000000002</v>
      </c>
      <c r="E212" s="2">
        <v>0</v>
      </c>
      <c r="F212" s="2">
        <v>0</v>
      </c>
      <c r="G212" s="3">
        <f t="shared" si="0"/>
        <v>664.9348500000001</v>
      </c>
      <c r="H212" s="3">
        <f t="shared" si="1"/>
        <v>0.4499999999998181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183.78</v>
      </c>
      <c r="D213" s="2">
        <f>'PR-RAS'!E217</f>
        <v>209.39</v>
      </c>
      <c r="E213" s="2">
        <v>0</v>
      </c>
      <c r="F213" s="2">
        <v>0</v>
      </c>
      <c r="G213" s="3">
        <f t="shared" si="0"/>
        <v>127.74271999999999</v>
      </c>
      <c r="H213" s="3">
        <f t="shared" si="1"/>
        <v>0.60999999999998522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49.97</v>
      </c>
      <c r="D215" s="2">
        <f>'PR-RAS'!E219</f>
        <v>1249.4100000000001</v>
      </c>
      <c r="E215" s="2">
        <v>0</v>
      </c>
      <c r="F215" s="2">
        <v>0</v>
      </c>
      <c r="G215" s="3">
        <f t="shared" si="0"/>
        <v>545.44105999999999</v>
      </c>
      <c r="H215" s="3">
        <f t="shared" si="1"/>
        <v>0.44000000000008299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14875.36</v>
      </c>
      <c r="D258" s="2">
        <f>'PR-RAS'!E262</f>
        <v>14360.92</v>
      </c>
      <c r="E258" s="2">
        <v>0</v>
      </c>
      <c r="F258" s="2">
        <v>0</v>
      </c>
      <c r="G258" s="3">
        <f t="shared" si="0"/>
        <v>11204.4804</v>
      </c>
      <c r="H258" s="3">
        <f t="shared" si="1"/>
        <v>0.44000000000050932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14875.36</v>
      </c>
      <c r="D265" s="2">
        <f>'PR-RAS'!E269</f>
        <v>14360.92</v>
      </c>
      <c r="E265" s="2">
        <v>0</v>
      </c>
      <c r="F265" s="2">
        <v>0</v>
      </c>
      <c r="G265" s="3">
        <f t="shared" si="0"/>
        <v>11509.6608</v>
      </c>
      <c r="H265" s="3">
        <f t="shared" si="1"/>
        <v>0.44000000000050932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300</v>
      </c>
      <c r="D266" s="2">
        <f>'PR-RAS'!E270</f>
        <v>300</v>
      </c>
      <c r="E266" s="2">
        <v>0</v>
      </c>
      <c r="F266" s="2">
        <v>0</v>
      </c>
      <c r="G266" s="3">
        <f t="shared" si="0"/>
        <v>238.5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14575.36</v>
      </c>
      <c r="D267" s="2">
        <f>'PR-RAS'!E271</f>
        <v>14060.92</v>
      </c>
      <c r="E267" s="2">
        <v>0</v>
      </c>
      <c r="F267" s="2">
        <v>0</v>
      </c>
      <c r="G267" s="3">
        <f t="shared" si="0"/>
        <v>11357.4552</v>
      </c>
      <c r="H267" s="3">
        <f t="shared" si="1"/>
        <v>0.44000000000050932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780.39</v>
      </c>
      <c r="D269" s="2">
        <f>'PR-RAS'!E273</f>
        <v>796.5</v>
      </c>
      <c r="E269" s="2">
        <v>0</v>
      </c>
      <c r="F269" s="2">
        <v>0</v>
      </c>
      <c r="G269" s="3">
        <f t="shared" si="0"/>
        <v>636.06852000000003</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780.39</v>
      </c>
      <c r="D270" s="2">
        <f>'PR-RAS'!E274</f>
        <v>796.5</v>
      </c>
      <c r="E270" s="2">
        <v>0</v>
      </c>
      <c r="F270" s="2">
        <v>0</v>
      </c>
      <c r="G270" s="3">
        <f t="shared" si="0"/>
        <v>638.44191000000001</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780.39</v>
      </c>
      <c r="D272" s="2">
        <f>'PR-RAS'!E276</f>
        <v>796.5</v>
      </c>
      <c r="E272" s="2">
        <v>0</v>
      </c>
      <c r="F272" s="2">
        <v>0</v>
      </c>
      <c r="G272" s="3">
        <f t="shared" si="0"/>
        <v>643.18869000000007</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1436123.48</v>
      </c>
      <c r="D295" s="2">
        <f>'PR-RAS'!E299</f>
        <v>1766980.8199999998</v>
      </c>
      <c r="E295" s="2">
        <v>0</v>
      </c>
      <c r="F295" s="2">
        <v>0</v>
      </c>
      <c r="G295" s="3">
        <f t="shared" si="12"/>
        <v>1461205.0252799997</v>
      </c>
      <c r="H295" s="3">
        <f t="shared" si="13"/>
        <v>0.66000000014901161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30342.340000000084</v>
      </c>
      <c r="D297" s="2">
        <f>'PR-RAS'!E301</f>
        <v>175771.68999999971</v>
      </c>
      <c r="E297" s="2">
        <v>0</v>
      </c>
      <c r="F297" s="2">
        <v>0</v>
      </c>
      <c r="G297" s="3">
        <f t="shared" si="12"/>
        <v>113038.17311999985</v>
      </c>
      <c r="H297" s="3">
        <f t="shared" si="13"/>
        <v>0.65000000037252903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6879.72</v>
      </c>
      <c r="D298" s="2">
        <f>'PR-RAS'!E302</f>
        <v>21877.66</v>
      </c>
      <c r="E298" s="2">
        <v>0</v>
      </c>
      <c r="F298" s="2">
        <v>0</v>
      </c>
      <c r="G298" s="3">
        <f t="shared" si="12"/>
        <v>15038.606879999999</v>
      </c>
      <c r="H298" s="3">
        <f t="shared" si="13"/>
        <v>0.61999999999989086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505.67</v>
      </c>
      <c r="D300" s="2">
        <f>'PR-RAS'!E304</f>
        <v>213660.28</v>
      </c>
      <c r="E300" s="2">
        <v>0</v>
      </c>
      <c r="F300" s="2">
        <v>0</v>
      </c>
      <c r="G300" s="3">
        <f t="shared" si="12"/>
        <v>127920.04276999999</v>
      </c>
      <c r="H300" s="3">
        <f t="shared" si="13"/>
        <v>0.60999999999881993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66.290000000000006</v>
      </c>
      <c r="D301" s="2">
        <f>'PR-RAS'!E305</f>
        <v>1</v>
      </c>
      <c r="E301" s="2">
        <v>0</v>
      </c>
      <c r="F301" s="2">
        <v>0</v>
      </c>
      <c r="G301" s="3">
        <f t="shared" si="12"/>
        <v>20.487000000000002</v>
      </c>
      <c r="H301" s="3">
        <f t="shared" si="13"/>
        <v>0.29000000000000625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16072.72</v>
      </c>
      <c r="D355" s="2">
        <f>'PR-RAS'!E360</f>
        <v>18481.61</v>
      </c>
      <c r="E355" s="2">
        <v>0</v>
      </c>
      <c r="F355" s="2">
        <v>0</v>
      </c>
      <c r="G355" s="3">
        <f t="shared" si="12"/>
        <v>18774.722760000001</v>
      </c>
      <c r="H355" s="3">
        <f t="shared" si="13"/>
        <v>0.67000000000007276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16072.72</v>
      </c>
      <c r="D368" s="2">
        <f>'PR-RAS'!E373</f>
        <v>18481.61</v>
      </c>
      <c r="E368" s="2">
        <v>0</v>
      </c>
      <c r="F368" s="2">
        <v>0</v>
      </c>
      <c r="G368" s="3">
        <f t="shared" si="12"/>
        <v>19464.189979999999</v>
      </c>
      <c r="H368" s="3">
        <f t="shared" si="13"/>
        <v>0.67000000000007276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4136.49</v>
      </c>
      <c r="D374" s="2">
        <f>'PR-RAS'!E379</f>
        <v>10385.73</v>
      </c>
      <c r="E374" s="2">
        <v>0</v>
      </c>
      <c r="F374" s="2">
        <v>0</v>
      </c>
      <c r="G374" s="3">
        <f t="shared" si="12"/>
        <v>9290.6653499999993</v>
      </c>
      <c r="H374" s="3">
        <f t="shared" si="13"/>
        <v>0.76000000000021828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5654.77</v>
      </c>
      <c r="E375" s="2">
        <v>0</v>
      </c>
      <c r="F375" s="2">
        <v>0</v>
      </c>
      <c r="G375" s="3">
        <f t="shared" si="12"/>
        <v>4229.7679600000001</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v>
      </c>
      <c r="E376" s="2">
        <v>0</v>
      </c>
      <c r="F376" s="2">
        <v>0</v>
      </c>
      <c r="G376" s="3">
        <f t="shared" si="12"/>
        <v>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1664.49</v>
      </c>
      <c r="D377" s="2">
        <f>'PR-RAS'!E382</f>
        <v>3511.46</v>
      </c>
      <c r="E377" s="2">
        <v>0</v>
      </c>
      <c r="F377" s="2">
        <v>0</v>
      </c>
      <c r="G377" s="3">
        <f t="shared" si="12"/>
        <v>3266.4661599999999</v>
      </c>
      <c r="H377" s="3">
        <f t="shared" si="13"/>
        <v>0.95000000000004547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100</v>
      </c>
      <c r="E380" s="2">
        <v>0</v>
      </c>
      <c r="F380" s="2">
        <v>0</v>
      </c>
      <c r="G380" s="3">
        <f t="shared" si="12"/>
        <v>75.8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2472</v>
      </c>
      <c r="D381" s="2">
        <f>'PR-RAS'!E386</f>
        <v>1118.5</v>
      </c>
      <c r="E381" s="2">
        <v>0</v>
      </c>
      <c r="F381" s="2">
        <v>0</v>
      </c>
      <c r="G381" s="3">
        <f t="shared" si="12"/>
        <v>1789.42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11936.23</v>
      </c>
      <c r="D388" s="2">
        <f>'PR-RAS'!E393</f>
        <v>8095.88</v>
      </c>
      <c r="E388" s="2">
        <v>0</v>
      </c>
      <c r="F388" s="2">
        <v>0</v>
      </c>
      <c r="G388" s="3">
        <f t="shared" si="12"/>
        <v>10885.53213</v>
      </c>
      <c r="H388" s="3">
        <f t="shared" si="13"/>
        <v>0.3499999999994543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11936.23</v>
      </c>
      <c r="D389" s="2">
        <f>'PR-RAS'!E394</f>
        <v>8095.88</v>
      </c>
      <c r="E389" s="2">
        <v>0</v>
      </c>
      <c r="F389" s="2">
        <v>0</v>
      </c>
      <c r="G389" s="3">
        <f t="shared" si="12"/>
        <v>10913.660119999999</v>
      </c>
      <c r="H389" s="3">
        <f t="shared" si="13"/>
        <v>0.3499999999994543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16072.72</v>
      </c>
      <c r="D413" s="2">
        <f>'PR-RAS'!E418</f>
        <v>18481.61</v>
      </c>
      <c r="E413" s="2">
        <v>0</v>
      </c>
      <c r="F413" s="2">
        <v>0</v>
      </c>
      <c r="G413" s="3">
        <f t="shared" si="12"/>
        <v>21850.807280000001</v>
      </c>
      <c r="H413" s="3">
        <f t="shared" si="13"/>
        <v>0.67000000000007276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1405781.14</v>
      </c>
      <c r="D417" s="2">
        <f>'PR-RAS'!E422</f>
        <v>1591209.1300000001</v>
      </c>
      <c r="E417" s="2">
        <v>0</v>
      </c>
      <c r="F417" s="2">
        <v>0</v>
      </c>
      <c r="G417" s="3">
        <f t="shared" si="12"/>
        <v>1908690.9504</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1452196.2</v>
      </c>
      <c r="D418" s="2">
        <f>'PR-RAS'!E423</f>
        <v>1785462.43</v>
      </c>
      <c r="E418" s="2">
        <v>0</v>
      </c>
      <c r="F418" s="2">
        <v>0</v>
      </c>
      <c r="G418" s="3">
        <f t="shared" si="12"/>
        <v>2094641.4820199998</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46415.060000000056</v>
      </c>
      <c r="D420" s="2">
        <f>'PR-RAS'!E425</f>
        <v>194253.29999999981</v>
      </c>
      <c r="E420" s="2">
        <v>0</v>
      </c>
      <c r="F420" s="2">
        <v>0</v>
      </c>
      <c r="G420" s="3">
        <f t="shared" si="12"/>
        <v>182232.17553999985</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6879.72</v>
      </c>
      <c r="D421" s="2">
        <f>'PR-RAS'!E426</f>
        <v>21877.66</v>
      </c>
      <c r="E421" s="2">
        <v>0</v>
      </c>
      <c r="F421" s="2">
        <v>0</v>
      </c>
      <c r="G421" s="3">
        <f t="shared" si="12"/>
        <v>21266.716799999998</v>
      </c>
      <c r="H421" s="3">
        <f t="shared" si="13"/>
        <v>0.61999999999989086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505.67</v>
      </c>
      <c r="D423" s="2">
        <f>'PR-RAS'!E428</f>
        <v>213660.28</v>
      </c>
      <c r="E423" s="2">
        <v>0</v>
      </c>
      <c r="F423" s="2">
        <v>0</v>
      </c>
      <c r="G423" s="3">
        <f t="shared" si="12"/>
        <v>180542.66905999999</v>
      </c>
      <c r="H423" s="3">
        <f t="shared" si="13"/>
        <v>0.60999999999881993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1405781.14</v>
      </c>
      <c r="D637" s="2">
        <f>'PR-RAS'!E643</f>
        <v>1591209.1300000001</v>
      </c>
      <c r="E637" s="2">
        <v>0</v>
      </c>
      <c r="F637" s="2">
        <v>0</v>
      </c>
      <c r="G637" s="3">
        <f t="shared" si="14"/>
        <v>2918094.8184000002</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1452196.2</v>
      </c>
      <c r="D638" s="2">
        <f>'PR-RAS'!E644</f>
        <v>1785462.43</v>
      </c>
      <c r="E638" s="2">
        <v>0</v>
      </c>
      <c r="F638" s="2">
        <v>0</v>
      </c>
      <c r="G638" s="3">
        <f t="shared" si="14"/>
        <v>3199728.1152199996</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46415.060000000056</v>
      </c>
      <c r="D640" s="2">
        <f>'PR-RAS'!E646</f>
        <v>194253.29999999981</v>
      </c>
      <c r="E640" s="2">
        <v>0</v>
      </c>
      <c r="F640" s="2">
        <v>0</v>
      </c>
      <c r="G640" s="3">
        <f t="shared" si="14"/>
        <v>277914.94073999982</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6879.72</v>
      </c>
      <c r="D641" s="2">
        <f>'PR-RAS'!E647</f>
        <v>21877.66</v>
      </c>
      <c r="E641" s="2">
        <v>0</v>
      </c>
      <c r="F641" s="2">
        <v>0</v>
      </c>
      <c r="G641" s="3">
        <f t="shared" si="14"/>
        <v>32406.425600000002</v>
      </c>
      <c r="H641" s="3">
        <f t="shared" si="15"/>
        <v>0.61999999999989086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39535.340000000055</v>
      </c>
      <c r="D644" s="2">
        <f>'PR-RAS'!E650</f>
        <v>172375.63999999981</v>
      </c>
      <c r="E644" s="2">
        <v>0</v>
      </c>
      <c r="F644" s="2">
        <v>0</v>
      </c>
      <c r="G644" s="3">
        <f t="shared" si="14"/>
        <v>247096.29665999979</v>
      </c>
      <c r="H644" s="3">
        <f t="shared" si="15"/>
        <v>0.70000000024447218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133375.35</v>
      </c>
      <c r="D645" s="2">
        <f>'PR-RAS'!E651</f>
        <v>0</v>
      </c>
      <c r="E645" s="2">
        <v>0</v>
      </c>
      <c r="F645" s="2">
        <v>0</v>
      </c>
      <c r="G645" s="3">
        <f t="shared" si="14"/>
        <v>85893.72540000001</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29696.99</v>
      </c>
      <c r="D646" s="2">
        <f>'PR-RAS'!E653</f>
        <v>53926.83</v>
      </c>
      <c r="E646" s="2">
        <v>0</v>
      </c>
      <c r="F646" s="2">
        <v>0</v>
      </c>
      <c r="G646" s="3">
        <f t="shared" si="14"/>
        <v>88720.169249999992</v>
      </c>
      <c r="H646" s="3">
        <f t="shared" si="15"/>
        <v>0.17999999999665306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237034.23</v>
      </c>
      <c r="D647" s="2">
        <f>'PR-RAS'!E654</f>
        <v>295332.33</v>
      </c>
      <c r="E647" s="2">
        <v>0</v>
      </c>
      <c r="F647" s="2">
        <v>0</v>
      </c>
      <c r="G647" s="3">
        <f t="shared" si="14"/>
        <v>534693.48294000002</v>
      </c>
      <c r="H647" s="3">
        <f t="shared" si="15"/>
        <v>0.56000000002677552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254192.39</v>
      </c>
      <c r="D648" s="2">
        <f>'PR-RAS'!E655</f>
        <v>318924.15000000002</v>
      </c>
      <c r="E648" s="2">
        <v>0</v>
      </c>
      <c r="F648" s="2">
        <v>0</v>
      </c>
      <c r="G648" s="3">
        <f t="shared" si="14"/>
        <v>577150.32643000002</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12538.830000000016</v>
      </c>
      <c r="D649" s="2">
        <f>'PR-RAS'!E656</f>
        <v>30335.010000000009</v>
      </c>
      <c r="E649" s="2">
        <v>0</v>
      </c>
      <c r="F649" s="2">
        <v>0</v>
      </c>
      <c r="G649" s="3">
        <f t="shared" si="14"/>
        <v>47439.334800000026</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68</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1193672.2</v>
      </c>
      <c r="D676" s="2">
        <f>'PR-RAS'!E683</f>
        <v>1333424.75</v>
      </c>
      <c r="E676" s="2">
        <v>0</v>
      </c>
      <c r="F676" s="2">
        <v>0</v>
      </c>
      <c r="G676" s="3">
        <f t="shared" si="14"/>
        <v>2605852.1475000004</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65836.86</v>
      </c>
      <c r="D677" s="2">
        <f>'PR-RAS'!E684</f>
        <v>85011.4</v>
      </c>
      <c r="E677" s="2">
        <v>0</v>
      </c>
      <c r="F677" s="2">
        <v>0</v>
      </c>
      <c r="G677" s="3">
        <f t="shared" si="14"/>
        <v>159441.13016</v>
      </c>
      <c r="H677" s="3">
        <f t="shared" si="15"/>
        <v>0.53999999999359716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1115.0899999999999</v>
      </c>
      <c r="E678" s="2">
        <v>0</v>
      </c>
      <c r="F678" s="2">
        <v>0</v>
      </c>
      <c r="G678" s="3">
        <f t="shared" si="14"/>
        <v>1509.83186</v>
      </c>
      <c r="H678" s="3">
        <f t="shared" si="15"/>
        <v>8.9999999999918145E-2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1424.53</v>
      </c>
      <c r="E679" s="2">
        <v>0</v>
      </c>
      <c r="F679" s="2">
        <v>0</v>
      </c>
      <c r="G679" s="3">
        <f t="shared" si="14"/>
        <v>1931.6626800000001</v>
      </c>
      <c r="H679" s="3">
        <f t="shared" si="15"/>
        <v>0.47000000000002728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56252.38</v>
      </c>
      <c r="D717" s="2">
        <f>'PR-RAS'!E724</f>
        <v>77356.12</v>
      </c>
      <c r="E717" s="2">
        <v>0</v>
      </c>
      <c r="F717" s="2">
        <v>0</v>
      </c>
      <c r="G717" s="3">
        <f t="shared" si="14"/>
        <v>151050.66791999998</v>
      </c>
      <c r="H717" s="3">
        <f t="shared" si="15"/>
        <v>0.49999999999272404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3209.28</v>
      </c>
      <c r="E725" s="2">
        <v>0</v>
      </c>
      <c r="F725" s="2">
        <v>0</v>
      </c>
      <c r="G725" s="3">
        <f t="shared" si="14"/>
        <v>7977.2781599999998</v>
      </c>
      <c r="H725" s="3">
        <f t="shared" si="15"/>
        <v>0.50000000000045475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1765.76</v>
      </c>
      <c r="E726" s="2">
        <v>0</v>
      </c>
      <c r="F726" s="2">
        <v>0</v>
      </c>
      <c r="G726" s="3">
        <f t="shared" si="14"/>
        <v>4800.66</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36152.97</v>
      </c>
      <c r="D727" s="2">
        <f>'PR-RAS'!E734</f>
        <v>43862.25</v>
      </c>
      <c r="E727" s="2">
        <v>0</v>
      </c>
      <c r="F727" s="2">
        <v>0</v>
      </c>
      <c r="G727" s="3">
        <f t="shared" si="14"/>
        <v>89935.043219999992</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3091.83</v>
      </c>
      <c r="D729" s="2">
        <f>'PR-RAS'!E736</f>
        <v>3733.91</v>
      </c>
      <c r="E729" s="2">
        <v>0</v>
      </c>
      <c r="F729" s="2">
        <v>0</v>
      </c>
      <c r="G729" s="3">
        <f t="shared" si="14"/>
        <v>7687.4251999999997</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3048.65</v>
      </c>
      <c r="D731" s="2">
        <f>'PR-RAS'!E738</f>
        <v>3898.4</v>
      </c>
      <c r="E731" s="2">
        <v>0</v>
      </c>
      <c r="F731" s="2">
        <v>0</v>
      </c>
      <c r="G731" s="3">
        <f t="shared" si="14"/>
        <v>7917.1785</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2968</v>
      </c>
      <c r="D737" s="2">
        <f>'PR-RAS'!E744</f>
        <v>3828</v>
      </c>
      <c r="E737" s="2">
        <v>0</v>
      </c>
      <c r="F737" s="2">
        <v>0</v>
      </c>
      <c r="G737" s="3">
        <f t="shared" si="28"/>
        <v>7819.2640000000001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300</v>
      </c>
      <c r="D843" s="2">
        <f>'PR-RAS'!E850</f>
        <v>300</v>
      </c>
      <c r="E843" s="2">
        <v>0</v>
      </c>
      <c r="F843" s="2">
        <v>0</v>
      </c>
      <c r="G843" s="3">
        <f t="shared" si="34"/>
        <v>757.8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84.48</v>
      </c>
      <c r="D844" s="2">
        <f>'PR-RAS'!E851</f>
        <v>46.08</v>
      </c>
      <c r="E844" s="2">
        <v>0</v>
      </c>
      <c r="F844" s="2">
        <v>0</v>
      </c>
      <c r="G844" s="3">
        <f t="shared" si="34"/>
        <v>148.90751999999998</v>
      </c>
      <c r="H844" s="3">
        <f t="shared" si="35"/>
        <v>0.56000000000000227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14490.88</v>
      </c>
      <c r="D848" s="2">
        <f>'PR-RAS'!E855</f>
        <v>14014.84</v>
      </c>
      <c r="E848" s="2">
        <v>0</v>
      </c>
      <c r="F848" s="2">
        <v>0</v>
      </c>
      <c r="G848" s="3">
        <f t="shared" si="34"/>
        <v>36014.914319999996</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10758</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1405781.14</v>
      </c>
      <c r="I16" s="271">
        <f>'PR-RAS'!E6</f>
        <v>1591209.1300000001</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1436123.48</v>
      </c>
      <c r="I17" s="271">
        <f>'PR-RAS'!E152</f>
        <v>1766980.8199999998</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39535.340000000055</v>
      </c>
      <c r="I19" s="271">
        <f>'PR-RAS'!E650</f>
        <v>172375.63999999981</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98" zoomScaleNormal="100" workbookViewId="0">
      <selection activeCell="E851" sqref="E851"/>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1405781.14</v>
      </c>
      <c r="E6" s="60">
        <f>E7+E43+E49+E82+E106+E125+E134+E140</f>
        <v>1591209.1300000001</v>
      </c>
      <c r="F6" s="45">
        <f t="shared" ref="F6:F132" si="0">IF(D6&lt;&gt;0,IF(E6/D6&gt;=100,"&gt;&gt;100",E6/D6*100),"-")</f>
        <v>113.19038822785745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1259509.06</v>
      </c>
      <c r="E49" s="60">
        <f>E50+E53+E58+E61+E64+E68+E71+E74+E77</f>
        <v>1420975.77</v>
      </c>
      <c r="F49" s="45">
        <f t="shared" si="0"/>
        <v>112.81981330090632</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1259509.06</v>
      </c>
      <c r="E68" s="60">
        <f t="shared" si="11"/>
        <v>1420975.77</v>
      </c>
      <c r="F68" s="45">
        <f t="shared" si="0"/>
        <v>112.81981330090632</v>
      </c>
    </row>
    <row r="69" spans="1:6" ht="12.75" customHeight="1" x14ac:dyDescent="0.2">
      <c r="A69" s="63" t="s">
        <v>189</v>
      </c>
      <c r="B69" s="64" t="s">
        <v>190</v>
      </c>
      <c r="C69" s="242" t="s">
        <v>189</v>
      </c>
      <c r="D69" s="189">
        <v>1259509.06</v>
      </c>
      <c r="E69" s="189">
        <v>1418436.15</v>
      </c>
      <c r="F69" s="45">
        <f t="shared" si="0"/>
        <v>112.61817759373641</v>
      </c>
    </row>
    <row r="70" spans="1:6" ht="24" x14ac:dyDescent="0.2">
      <c r="A70" s="63" t="s">
        <v>191</v>
      </c>
      <c r="B70" s="64" t="s">
        <v>192</v>
      </c>
      <c r="C70" s="242" t="s">
        <v>191</v>
      </c>
      <c r="D70" s="189">
        <v>0</v>
      </c>
      <c r="E70" s="189">
        <v>2539.62</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6.78</v>
      </c>
      <c r="E82" s="60">
        <f t="shared" si="15"/>
        <v>14.77</v>
      </c>
      <c r="F82" s="45">
        <f t="shared" si="0"/>
        <v>217.84660766961653</v>
      </c>
    </row>
    <row r="83" spans="1:6" ht="12.75" customHeight="1" x14ac:dyDescent="0.2">
      <c r="A83" s="63">
        <v>641</v>
      </c>
      <c r="B83" s="64" t="s">
        <v>217</v>
      </c>
      <c r="C83" s="242" t="s">
        <v>218</v>
      </c>
      <c r="D83" s="60">
        <f t="shared" ref="D83:E83" si="16">SUM(D84:D90)</f>
        <v>6.78</v>
      </c>
      <c r="E83" s="60">
        <f t="shared" si="16"/>
        <v>14.77</v>
      </c>
      <c r="F83" s="45">
        <f t="shared" si="0"/>
        <v>217.84660766961653</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6.78</v>
      </c>
      <c r="E85" s="189">
        <v>14.77</v>
      </c>
      <c r="F85" s="45">
        <f t="shared" si="0"/>
        <v>217.84660766961653</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56351.92</v>
      </c>
      <c r="E106" s="60">
        <f>E107+E112+E120+E124</f>
        <v>77590.11</v>
      </c>
      <c r="F106" s="45">
        <f t="shared" si="0"/>
        <v>137.68849402114427</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56351.92</v>
      </c>
      <c r="E112" s="60">
        <f t="shared" si="20"/>
        <v>77590.11</v>
      </c>
      <c r="F112" s="45">
        <f t="shared" si="0"/>
        <v>137.68849402114427</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56351.92</v>
      </c>
      <c r="E117" s="189">
        <v>77590.11</v>
      </c>
      <c r="F117" s="45">
        <f t="shared" si="0"/>
        <v>137.68849402114427</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16020.9</v>
      </c>
      <c r="E125" s="60">
        <f t="shared" si="22"/>
        <v>15975.59</v>
      </c>
      <c r="F125" s="45">
        <f t="shared" si="0"/>
        <v>99.717181931102502</v>
      </c>
    </row>
    <row r="126" spans="1:6" ht="12.75" customHeight="1" x14ac:dyDescent="0.2">
      <c r="A126" s="63">
        <v>661</v>
      </c>
      <c r="B126" s="65" t="s">
        <v>303</v>
      </c>
      <c r="C126" s="242" t="s">
        <v>304</v>
      </c>
      <c r="D126" s="60">
        <f t="shared" ref="D126:E126" si="23">SUM(D127:D128)</f>
        <v>7890.36</v>
      </c>
      <c r="E126" s="60">
        <f t="shared" si="23"/>
        <v>13599.26</v>
      </c>
      <c r="F126" s="45">
        <f t="shared" si="0"/>
        <v>172.3528457510177</v>
      </c>
    </row>
    <row r="127" spans="1:6" ht="12.75" customHeight="1" x14ac:dyDescent="0.2">
      <c r="A127" s="63">
        <v>6614</v>
      </c>
      <c r="B127" s="65" t="s">
        <v>305</v>
      </c>
      <c r="C127" s="242" t="s">
        <v>306</v>
      </c>
      <c r="D127" s="189">
        <v>0</v>
      </c>
      <c r="E127" s="189">
        <v>3581.81</v>
      </c>
      <c r="F127" s="45" t="str">
        <f t="shared" si="0"/>
        <v>-</v>
      </c>
    </row>
    <row r="128" spans="1:6" ht="12.75" customHeight="1" x14ac:dyDescent="0.2">
      <c r="A128" s="63">
        <v>6615</v>
      </c>
      <c r="B128" s="65" t="s">
        <v>307</v>
      </c>
      <c r="C128" s="242" t="s">
        <v>308</v>
      </c>
      <c r="D128" s="189">
        <v>7890.36</v>
      </c>
      <c r="E128" s="189">
        <v>10017.450000000001</v>
      </c>
      <c r="F128" s="45">
        <f t="shared" si="0"/>
        <v>126.95808556263594</v>
      </c>
    </row>
    <row r="129" spans="1:6" ht="36" x14ac:dyDescent="0.2">
      <c r="A129" s="63">
        <v>663</v>
      </c>
      <c r="B129" s="177" t="s">
        <v>309</v>
      </c>
      <c r="C129" s="242" t="s">
        <v>310</v>
      </c>
      <c r="D129" s="60">
        <f t="shared" ref="D129:E129" si="24">SUM(D130:D133)</f>
        <v>8130.54</v>
      </c>
      <c r="E129" s="60">
        <f t="shared" si="24"/>
        <v>2376.33</v>
      </c>
      <c r="F129" s="45">
        <f t="shared" si="0"/>
        <v>29.227210000811755</v>
      </c>
    </row>
    <row r="130" spans="1:6" ht="12.75" customHeight="1" x14ac:dyDescent="0.2">
      <c r="A130" s="63">
        <v>6631</v>
      </c>
      <c r="B130" s="65" t="s">
        <v>311</v>
      </c>
      <c r="C130" s="242" t="s">
        <v>312</v>
      </c>
      <c r="D130" s="189">
        <v>8130.54</v>
      </c>
      <c r="E130" s="189">
        <v>1296.33</v>
      </c>
      <c r="F130" s="45">
        <f t="shared" si="0"/>
        <v>15.943959441808293</v>
      </c>
    </row>
    <row r="131" spans="1:6" ht="12.75" customHeight="1" x14ac:dyDescent="0.2">
      <c r="A131" s="63">
        <v>6632</v>
      </c>
      <c r="B131" s="177" t="s">
        <v>313</v>
      </c>
      <c r="C131" s="242" t="s">
        <v>314</v>
      </c>
      <c r="D131" s="189">
        <v>0</v>
      </c>
      <c r="E131" s="189">
        <v>1080</v>
      </c>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73892.479999999996</v>
      </c>
      <c r="E134" s="60">
        <f t="shared" si="25"/>
        <v>76652.89</v>
      </c>
      <c r="F134" s="45">
        <f t="shared" ref="F134:F229" si="26">IF(D134&lt;&gt;0,IF(E134/D134&gt;=100,"&gt;&gt;100",E134/D134*100),"-")</f>
        <v>103.73571167187785</v>
      </c>
    </row>
    <row r="135" spans="1:6" ht="24" x14ac:dyDescent="0.2">
      <c r="A135" s="63">
        <v>671</v>
      </c>
      <c r="B135" s="177" t="s">
        <v>321</v>
      </c>
      <c r="C135" s="242" t="s">
        <v>322</v>
      </c>
      <c r="D135" s="60">
        <f t="shared" ref="D135:E135" si="27">SUM(D136:D138)</f>
        <v>73892.479999999996</v>
      </c>
      <c r="E135" s="60">
        <f t="shared" si="27"/>
        <v>76652.89</v>
      </c>
      <c r="F135" s="45">
        <f t="shared" si="26"/>
        <v>103.73571167187785</v>
      </c>
    </row>
    <row r="136" spans="1:6" ht="12.75" customHeight="1" x14ac:dyDescent="0.2">
      <c r="A136" s="63">
        <v>6711</v>
      </c>
      <c r="B136" s="65" t="s">
        <v>323</v>
      </c>
      <c r="C136" s="242" t="s">
        <v>324</v>
      </c>
      <c r="D136" s="189">
        <v>73892.479999999996</v>
      </c>
      <c r="E136" s="189">
        <v>76652.89</v>
      </c>
      <c r="F136" s="45">
        <f t="shared" si="26"/>
        <v>103.73571167187785</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1436123.48</v>
      </c>
      <c r="E152" s="60">
        <f>E153+E164+E202+E221+E230+E262+E273</f>
        <v>1766980.8199999998</v>
      </c>
      <c r="F152" s="45">
        <f t="shared" si="26"/>
        <v>123.03822370483073</v>
      </c>
    </row>
    <row r="153" spans="1:6" ht="12.75" customHeight="1" x14ac:dyDescent="0.2">
      <c r="A153" s="63">
        <v>31</v>
      </c>
      <c r="B153" s="64" t="s">
        <v>356</v>
      </c>
      <c r="C153" s="242" t="s">
        <v>35</v>
      </c>
      <c r="D153" s="60">
        <f t="shared" ref="D153:E153" si="30">D154+D159+D160</f>
        <v>1200492.94</v>
      </c>
      <c r="E153" s="60">
        <f t="shared" si="30"/>
        <v>1498318.8299999998</v>
      </c>
      <c r="F153" s="45">
        <f t="shared" si="26"/>
        <v>124.80863319362794</v>
      </c>
    </row>
    <row r="154" spans="1:6" ht="12.75" customHeight="1" x14ac:dyDescent="0.2">
      <c r="A154" s="63">
        <v>311</v>
      </c>
      <c r="B154" s="64" t="s">
        <v>357</v>
      </c>
      <c r="C154" s="242" t="s">
        <v>358</v>
      </c>
      <c r="D154" s="60">
        <f t="shared" ref="D154:E154" si="31">SUM(D155:D158)</f>
        <v>1000536.8400000001</v>
      </c>
      <c r="E154" s="60">
        <f t="shared" si="31"/>
        <v>1259690.7999999998</v>
      </c>
      <c r="F154" s="45">
        <f t="shared" si="26"/>
        <v>125.90149104354815</v>
      </c>
    </row>
    <row r="155" spans="1:6" ht="12.75" customHeight="1" x14ac:dyDescent="0.2">
      <c r="A155" s="63">
        <v>3111</v>
      </c>
      <c r="B155" s="64" t="s">
        <v>359</v>
      </c>
      <c r="C155" s="242" t="s">
        <v>360</v>
      </c>
      <c r="D155" s="189">
        <v>974803.43</v>
      </c>
      <c r="E155" s="189">
        <v>1205477.69</v>
      </c>
      <c r="F155" s="45">
        <f t="shared" si="26"/>
        <v>123.66366929997363</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19429.78</v>
      </c>
      <c r="E157" s="189">
        <v>44588.69</v>
      </c>
      <c r="F157" s="45">
        <f t="shared" si="26"/>
        <v>229.48633489416764</v>
      </c>
    </row>
    <row r="158" spans="1:6" ht="12.75" customHeight="1" x14ac:dyDescent="0.2">
      <c r="A158" s="63">
        <v>3114</v>
      </c>
      <c r="B158" s="65" t="s">
        <v>365</v>
      </c>
      <c r="C158" s="242" t="s">
        <v>366</v>
      </c>
      <c r="D158" s="189">
        <v>6303.63</v>
      </c>
      <c r="E158" s="189">
        <v>9624.42</v>
      </c>
      <c r="F158" s="45">
        <f t="shared" si="26"/>
        <v>152.68059832191926</v>
      </c>
    </row>
    <row r="159" spans="1:6" ht="12.75" customHeight="1" x14ac:dyDescent="0.2">
      <c r="A159" s="63">
        <v>312</v>
      </c>
      <c r="B159" s="65" t="s">
        <v>367</v>
      </c>
      <c r="C159" s="242" t="s">
        <v>368</v>
      </c>
      <c r="D159" s="189">
        <v>36524.1</v>
      </c>
      <c r="E159" s="189">
        <v>33325.32</v>
      </c>
      <c r="F159" s="45">
        <f t="shared" si="26"/>
        <v>91.242001856308576</v>
      </c>
    </row>
    <row r="160" spans="1:6" ht="12.75" customHeight="1" x14ac:dyDescent="0.2">
      <c r="A160" s="63">
        <v>313</v>
      </c>
      <c r="B160" s="65" t="s">
        <v>369</v>
      </c>
      <c r="C160" s="242" t="s">
        <v>370</v>
      </c>
      <c r="D160" s="60">
        <f t="shared" ref="D160:E160" si="32">SUM(D161:D163)</f>
        <v>163432</v>
      </c>
      <c r="E160" s="60">
        <f t="shared" si="32"/>
        <v>205302.71</v>
      </c>
      <c r="F160" s="45">
        <f t="shared" si="26"/>
        <v>125.61965221009348</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163432</v>
      </c>
      <c r="E162" s="189">
        <v>205258.84</v>
      </c>
      <c r="F162" s="45">
        <f t="shared" si="26"/>
        <v>125.59280924176414</v>
      </c>
    </row>
    <row r="163" spans="1:6" ht="12.75" customHeight="1" x14ac:dyDescent="0.2">
      <c r="A163" s="63">
        <v>3133</v>
      </c>
      <c r="B163" s="64" t="s">
        <v>375</v>
      </c>
      <c r="C163" s="242" t="s">
        <v>376</v>
      </c>
      <c r="D163" s="189">
        <v>0</v>
      </c>
      <c r="E163" s="189">
        <v>43.87</v>
      </c>
      <c r="F163" s="45" t="str">
        <f t="shared" si="26"/>
        <v>-</v>
      </c>
    </row>
    <row r="164" spans="1:6" ht="12.75" customHeight="1" x14ac:dyDescent="0.2">
      <c r="A164" s="70">
        <v>32</v>
      </c>
      <c r="B164" s="65" t="s">
        <v>377</v>
      </c>
      <c r="C164" s="242" t="s">
        <v>378</v>
      </c>
      <c r="D164" s="60">
        <f>D165+D170+D178+D188+D189+D194</f>
        <v>219741.04</v>
      </c>
      <c r="E164" s="60">
        <f>E165+E170+E178+E188+E189+E194</f>
        <v>252045.77</v>
      </c>
      <c r="F164" s="45">
        <f t="shared" si="26"/>
        <v>114.70127291652028</v>
      </c>
    </row>
    <row r="165" spans="1:6" ht="12.75" customHeight="1" x14ac:dyDescent="0.2">
      <c r="A165" s="63">
        <v>321</v>
      </c>
      <c r="B165" s="64" t="s">
        <v>379</v>
      </c>
      <c r="C165" s="242" t="s">
        <v>380</v>
      </c>
      <c r="D165" s="60">
        <f t="shared" ref="D165:E165" si="33">SUM(D166:D169)</f>
        <v>43343.94</v>
      </c>
      <c r="E165" s="60">
        <f t="shared" si="33"/>
        <v>50362.79</v>
      </c>
      <c r="F165" s="45">
        <f t="shared" si="26"/>
        <v>116.19338251206513</v>
      </c>
    </row>
    <row r="166" spans="1:6" ht="12.75" customHeight="1" x14ac:dyDescent="0.2">
      <c r="A166" s="63">
        <v>3211</v>
      </c>
      <c r="B166" s="64" t="s">
        <v>381</v>
      </c>
      <c r="C166" s="242" t="s">
        <v>382</v>
      </c>
      <c r="D166" s="189">
        <v>6069.97</v>
      </c>
      <c r="E166" s="189">
        <v>4966.74</v>
      </c>
      <c r="F166" s="45">
        <f t="shared" si="26"/>
        <v>81.824786613442896</v>
      </c>
    </row>
    <row r="167" spans="1:6" ht="12.75" customHeight="1" x14ac:dyDescent="0.2">
      <c r="A167" s="63">
        <v>3212</v>
      </c>
      <c r="B167" s="64" t="s">
        <v>383</v>
      </c>
      <c r="C167" s="242" t="s">
        <v>384</v>
      </c>
      <c r="D167" s="189">
        <v>36152.97</v>
      </c>
      <c r="E167" s="189">
        <v>43862.25</v>
      </c>
      <c r="F167" s="45">
        <f t="shared" si="26"/>
        <v>121.32405719364134</v>
      </c>
    </row>
    <row r="168" spans="1:6" ht="12.75" customHeight="1" x14ac:dyDescent="0.2">
      <c r="A168" s="63">
        <v>3213</v>
      </c>
      <c r="B168" s="64" t="s">
        <v>385</v>
      </c>
      <c r="C168" s="242" t="s">
        <v>386</v>
      </c>
      <c r="D168" s="189">
        <v>235</v>
      </c>
      <c r="E168" s="189">
        <v>782.3</v>
      </c>
      <c r="F168" s="45">
        <f t="shared" si="26"/>
        <v>332.89361702127655</v>
      </c>
    </row>
    <row r="169" spans="1:6" ht="12.75" customHeight="1" x14ac:dyDescent="0.2">
      <c r="A169" s="63">
        <v>3214</v>
      </c>
      <c r="B169" s="64" t="s">
        <v>387</v>
      </c>
      <c r="C169" s="242" t="s">
        <v>388</v>
      </c>
      <c r="D169" s="189">
        <v>886</v>
      </c>
      <c r="E169" s="189">
        <v>751.5</v>
      </c>
      <c r="F169" s="45">
        <f t="shared" si="26"/>
        <v>84.819413092550789</v>
      </c>
    </row>
    <row r="170" spans="1:6" ht="12.75" customHeight="1" x14ac:dyDescent="0.2">
      <c r="A170" s="63">
        <v>322</v>
      </c>
      <c r="B170" s="64" t="s">
        <v>389</v>
      </c>
      <c r="C170" s="242" t="s">
        <v>390</v>
      </c>
      <c r="D170" s="60">
        <f t="shared" ref="D170:E170" si="34">SUM(D171:D177)</f>
        <v>114111.73</v>
      </c>
      <c r="E170" s="60">
        <f t="shared" si="34"/>
        <v>155821.21000000002</v>
      </c>
      <c r="F170" s="45">
        <f t="shared" si="26"/>
        <v>136.55143954087808</v>
      </c>
    </row>
    <row r="171" spans="1:6" ht="12.75" customHeight="1" x14ac:dyDescent="0.2">
      <c r="A171" s="63">
        <v>3221</v>
      </c>
      <c r="B171" s="64" t="s">
        <v>391</v>
      </c>
      <c r="C171" s="242" t="s">
        <v>392</v>
      </c>
      <c r="D171" s="189">
        <v>9952.3700000000008</v>
      </c>
      <c r="E171" s="189">
        <v>13331.42</v>
      </c>
      <c r="F171" s="45">
        <f t="shared" si="26"/>
        <v>133.95221439717372</v>
      </c>
    </row>
    <row r="172" spans="1:6" ht="12.75" customHeight="1" x14ac:dyDescent="0.2">
      <c r="A172" s="63">
        <v>3222</v>
      </c>
      <c r="B172" s="64" t="s">
        <v>393</v>
      </c>
      <c r="C172" s="242" t="s">
        <v>394</v>
      </c>
      <c r="D172" s="189">
        <v>80180.23</v>
      </c>
      <c r="E172" s="189">
        <v>112757.97</v>
      </c>
      <c r="F172" s="45">
        <f t="shared" si="26"/>
        <v>140.63063924860282</v>
      </c>
    </row>
    <row r="173" spans="1:6" ht="12.75" customHeight="1" x14ac:dyDescent="0.2">
      <c r="A173" s="63">
        <v>3223</v>
      </c>
      <c r="B173" s="65" t="s">
        <v>395</v>
      </c>
      <c r="C173" s="242" t="s">
        <v>396</v>
      </c>
      <c r="D173" s="189">
        <v>19366.240000000002</v>
      </c>
      <c r="E173" s="189">
        <v>21571.96</v>
      </c>
      <c r="F173" s="45">
        <f t="shared" si="26"/>
        <v>111.38951081882698</v>
      </c>
    </row>
    <row r="174" spans="1:6" ht="12.75" customHeight="1" x14ac:dyDescent="0.2">
      <c r="A174" s="63">
        <v>3224</v>
      </c>
      <c r="B174" s="65" t="s">
        <v>397</v>
      </c>
      <c r="C174" s="242" t="s">
        <v>398</v>
      </c>
      <c r="D174" s="189">
        <v>1519.96</v>
      </c>
      <c r="E174" s="189">
        <v>2258.94</v>
      </c>
      <c r="F174" s="45">
        <f t="shared" si="26"/>
        <v>148.61838469433405</v>
      </c>
    </row>
    <row r="175" spans="1:6" ht="12.75" customHeight="1" x14ac:dyDescent="0.2">
      <c r="A175" s="63">
        <v>3225</v>
      </c>
      <c r="B175" s="65" t="s">
        <v>399</v>
      </c>
      <c r="C175" s="242" t="s">
        <v>400</v>
      </c>
      <c r="D175" s="189">
        <v>2114.75</v>
      </c>
      <c r="E175" s="189">
        <v>4862.95</v>
      </c>
      <c r="F175" s="45">
        <f t="shared" si="26"/>
        <v>229.95389525948693</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978.18</v>
      </c>
      <c r="E177" s="189">
        <v>1037.97</v>
      </c>
      <c r="F177" s="45">
        <f t="shared" si="26"/>
        <v>106.11237195608172</v>
      </c>
    </row>
    <row r="178" spans="1:6" ht="12.75" customHeight="1" x14ac:dyDescent="0.2">
      <c r="A178" s="63">
        <v>323</v>
      </c>
      <c r="B178" s="65" t="s">
        <v>405</v>
      </c>
      <c r="C178" s="242" t="s">
        <v>406</v>
      </c>
      <c r="D178" s="60">
        <f t="shared" ref="D178:E178" si="35">SUM(D179:D187)</f>
        <v>46001.7</v>
      </c>
      <c r="E178" s="60">
        <f t="shared" si="35"/>
        <v>37492.83</v>
      </c>
      <c r="F178" s="45">
        <f t="shared" si="26"/>
        <v>81.503140101344087</v>
      </c>
    </row>
    <row r="179" spans="1:6" ht="12.75" customHeight="1" x14ac:dyDescent="0.2">
      <c r="A179" s="63">
        <v>3231</v>
      </c>
      <c r="B179" s="65" t="s">
        <v>407</v>
      </c>
      <c r="C179" s="242" t="s">
        <v>408</v>
      </c>
      <c r="D179" s="189">
        <v>11399.72</v>
      </c>
      <c r="E179" s="189">
        <v>4081.34</v>
      </c>
      <c r="F179" s="45">
        <f t="shared" si="26"/>
        <v>35.802107420182253</v>
      </c>
    </row>
    <row r="180" spans="1:6" ht="12.75" customHeight="1" x14ac:dyDescent="0.2">
      <c r="A180" s="63">
        <v>3232</v>
      </c>
      <c r="B180" s="65" t="s">
        <v>409</v>
      </c>
      <c r="C180" s="242" t="s">
        <v>410</v>
      </c>
      <c r="D180" s="189">
        <v>7300.66</v>
      </c>
      <c r="E180" s="189">
        <v>7224</v>
      </c>
      <c r="F180" s="45">
        <f t="shared" si="26"/>
        <v>98.949957949007356</v>
      </c>
    </row>
    <row r="181" spans="1:6" ht="12.75" customHeight="1" x14ac:dyDescent="0.2">
      <c r="A181" s="63">
        <v>3233</v>
      </c>
      <c r="B181" s="65" t="s">
        <v>411</v>
      </c>
      <c r="C181" s="242" t="s">
        <v>412</v>
      </c>
      <c r="D181" s="189">
        <v>660</v>
      </c>
      <c r="E181" s="189"/>
      <c r="F181" s="45">
        <f t="shared" si="26"/>
        <v>0</v>
      </c>
    </row>
    <row r="182" spans="1:6" ht="12.75" customHeight="1" x14ac:dyDescent="0.2">
      <c r="A182" s="63">
        <v>3234</v>
      </c>
      <c r="B182" s="65" t="s">
        <v>413</v>
      </c>
      <c r="C182" s="242" t="s">
        <v>414</v>
      </c>
      <c r="D182" s="189">
        <v>13129.84</v>
      </c>
      <c r="E182" s="189">
        <v>11480.97</v>
      </c>
      <c r="F182" s="45">
        <f t="shared" si="26"/>
        <v>87.441811933732623</v>
      </c>
    </row>
    <row r="183" spans="1:6" ht="12.75" customHeight="1" x14ac:dyDescent="0.2">
      <c r="A183" s="63">
        <v>3235</v>
      </c>
      <c r="B183" s="64" t="s">
        <v>415</v>
      </c>
      <c r="C183" s="242" t="s">
        <v>416</v>
      </c>
      <c r="D183" s="189">
        <v>1746.55</v>
      </c>
      <c r="E183" s="189">
        <v>1845</v>
      </c>
      <c r="F183" s="45">
        <f t="shared" si="26"/>
        <v>105.6368268872921</v>
      </c>
    </row>
    <row r="184" spans="1:6" ht="12.75" customHeight="1" x14ac:dyDescent="0.2">
      <c r="A184" s="63">
        <v>3236</v>
      </c>
      <c r="B184" s="64" t="s">
        <v>417</v>
      </c>
      <c r="C184" s="242" t="s">
        <v>418</v>
      </c>
      <c r="D184" s="189">
        <v>4210.58</v>
      </c>
      <c r="E184" s="189">
        <v>4821.41</v>
      </c>
      <c r="F184" s="45">
        <f t="shared" si="26"/>
        <v>114.50702753539892</v>
      </c>
    </row>
    <row r="185" spans="1:6" ht="12.75" customHeight="1" x14ac:dyDescent="0.2">
      <c r="A185" s="63">
        <v>3237</v>
      </c>
      <c r="B185" s="64" t="s">
        <v>419</v>
      </c>
      <c r="C185" s="242" t="s">
        <v>420</v>
      </c>
      <c r="D185" s="189">
        <v>3786.75</v>
      </c>
      <c r="E185" s="189">
        <v>4169.78</v>
      </c>
      <c r="F185" s="45">
        <f t="shared" si="26"/>
        <v>110.11500627186901</v>
      </c>
    </row>
    <row r="186" spans="1:6" ht="12.75" customHeight="1" x14ac:dyDescent="0.2">
      <c r="A186" s="63">
        <v>3238</v>
      </c>
      <c r="B186" s="64" t="s">
        <v>421</v>
      </c>
      <c r="C186" s="242" t="s">
        <v>422</v>
      </c>
      <c r="D186" s="189">
        <v>1928.14</v>
      </c>
      <c r="E186" s="189">
        <v>2229.21</v>
      </c>
      <c r="F186" s="45">
        <f t="shared" si="26"/>
        <v>115.61453006524422</v>
      </c>
    </row>
    <row r="187" spans="1:6" ht="12.75" customHeight="1" x14ac:dyDescent="0.2">
      <c r="A187" s="63">
        <v>3239</v>
      </c>
      <c r="B187" s="64" t="s">
        <v>423</v>
      </c>
      <c r="C187" s="242" t="s">
        <v>424</v>
      </c>
      <c r="D187" s="189">
        <v>1839.46</v>
      </c>
      <c r="E187" s="189">
        <v>1641.12</v>
      </c>
      <c r="F187" s="45">
        <f t="shared" si="26"/>
        <v>89.217487740967442</v>
      </c>
    </row>
    <row r="188" spans="1:6" ht="12.75" customHeight="1" x14ac:dyDescent="0.2">
      <c r="A188" s="63">
        <v>324</v>
      </c>
      <c r="B188" s="64" t="s">
        <v>425</v>
      </c>
      <c r="C188" s="242" t="s">
        <v>426</v>
      </c>
      <c r="D188" s="189">
        <v>12460.14</v>
      </c>
      <c r="E188" s="189">
        <v>1559.61</v>
      </c>
      <c r="F188" s="45">
        <f t="shared" si="26"/>
        <v>12.51679355127631</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3823.5299999999997</v>
      </c>
      <c r="E194" s="60">
        <f t="shared" si="36"/>
        <v>6809.3300000000008</v>
      </c>
      <c r="F194" s="45">
        <f t="shared" si="26"/>
        <v>178.09014183228589</v>
      </c>
    </row>
    <row r="195" spans="1:6" ht="12.75" customHeight="1" x14ac:dyDescent="0.2">
      <c r="A195" s="63">
        <v>3291</v>
      </c>
      <c r="B195" s="178" t="s">
        <v>439</v>
      </c>
      <c r="C195" s="242" t="s">
        <v>440</v>
      </c>
      <c r="D195" s="189">
        <v>0</v>
      </c>
      <c r="E195" s="189">
        <v>128.47</v>
      </c>
      <c r="F195" s="45" t="str">
        <f t="shared" si="26"/>
        <v>-</v>
      </c>
    </row>
    <row r="196" spans="1:6" ht="12.75" customHeight="1" x14ac:dyDescent="0.2">
      <c r="A196" s="63">
        <v>3292</v>
      </c>
      <c r="B196" s="64" t="s">
        <v>441</v>
      </c>
      <c r="C196" s="242" t="s">
        <v>442</v>
      </c>
      <c r="D196" s="189">
        <v>0</v>
      </c>
      <c r="E196" s="189"/>
      <c r="F196" s="45" t="str">
        <f t="shared" si="26"/>
        <v>-</v>
      </c>
    </row>
    <row r="197" spans="1:6" ht="12.75" customHeight="1" x14ac:dyDescent="0.2">
      <c r="A197" s="63">
        <v>3293</v>
      </c>
      <c r="B197" s="64" t="s">
        <v>443</v>
      </c>
      <c r="C197" s="242" t="s">
        <v>444</v>
      </c>
      <c r="D197" s="189">
        <v>25.36</v>
      </c>
      <c r="E197" s="189">
        <v>1297.3900000000001</v>
      </c>
      <c r="F197" s="45">
        <f t="shared" si="26"/>
        <v>5115.8911671924297</v>
      </c>
    </row>
    <row r="198" spans="1:6" ht="12.75" customHeight="1" x14ac:dyDescent="0.2">
      <c r="A198" s="63">
        <v>3294</v>
      </c>
      <c r="B198" s="64" t="s">
        <v>445</v>
      </c>
      <c r="C198" s="242" t="s">
        <v>446</v>
      </c>
      <c r="D198" s="189">
        <v>163.09</v>
      </c>
      <c r="E198" s="189">
        <v>220</v>
      </c>
      <c r="F198" s="45">
        <f t="shared" si="26"/>
        <v>134.89484333803421</v>
      </c>
    </row>
    <row r="199" spans="1:6" ht="12.75" customHeight="1" x14ac:dyDescent="0.2">
      <c r="A199" s="63">
        <v>3295</v>
      </c>
      <c r="B199" s="64" t="s">
        <v>447</v>
      </c>
      <c r="C199" s="242" t="s">
        <v>448</v>
      </c>
      <c r="D199" s="189">
        <v>2995</v>
      </c>
      <c r="E199" s="189">
        <v>3828</v>
      </c>
      <c r="F199" s="45">
        <f t="shared" si="26"/>
        <v>127.81302170283806</v>
      </c>
    </row>
    <row r="200" spans="1:6" ht="12.75" customHeight="1" x14ac:dyDescent="0.2">
      <c r="A200" s="63" t="s">
        <v>449</v>
      </c>
      <c r="B200" s="64" t="s">
        <v>450</v>
      </c>
      <c r="C200" s="242" t="s">
        <v>449</v>
      </c>
      <c r="D200" s="189">
        <v>0</v>
      </c>
      <c r="E200" s="189">
        <v>808.77</v>
      </c>
      <c r="F200" s="45" t="str">
        <f t="shared" si="26"/>
        <v>-</v>
      </c>
    </row>
    <row r="201" spans="1:6" ht="12.75" customHeight="1" x14ac:dyDescent="0.2">
      <c r="A201" s="63">
        <v>3299</v>
      </c>
      <c r="B201" s="64" t="s">
        <v>451</v>
      </c>
      <c r="C201" s="242" t="s">
        <v>452</v>
      </c>
      <c r="D201" s="189">
        <v>640.08000000000004</v>
      </c>
      <c r="E201" s="189">
        <v>526.70000000000005</v>
      </c>
      <c r="F201" s="45">
        <f t="shared" si="26"/>
        <v>82.286589176352948</v>
      </c>
    </row>
    <row r="202" spans="1:6" ht="12.75" customHeight="1" x14ac:dyDescent="0.2">
      <c r="A202" s="63">
        <v>34</v>
      </c>
      <c r="B202" s="178" t="s">
        <v>453</v>
      </c>
      <c r="C202" s="242" t="s">
        <v>454</v>
      </c>
      <c r="D202" s="60">
        <f t="shared" ref="D202:E202" si="37">D203+D208+D216</f>
        <v>233.75</v>
      </c>
      <c r="E202" s="60">
        <f t="shared" si="37"/>
        <v>1458.8000000000002</v>
      </c>
      <c r="F202" s="45">
        <f t="shared" si="26"/>
        <v>624.08556149732635</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233.75</v>
      </c>
      <c r="E216" s="60">
        <f t="shared" si="40"/>
        <v>1458.8000000000002</v>
      </c>
      <c r="F216" s="45">
        <f t="shared" si="26"/>
        <v>624.08556149732635</v>
      </c>
    </row>
    <row r="217" spans="1:6" ht="12.75" customHeight="1" x14ac:dyDescent="0.2">
      <c r="A217" s="63">
        <v>3431</v>
      </c>
      <c r="B217" s="177" t="s">
        <v>483</v>
      </c>
      <c r="C217" s="242" t="s">
        <v>484</v>
      </c>
      <c r="D217" s="189">
        <v>183.78</v>
      </c>
      <c r="E217" s="189">
        <v>209.39</v>
      </c>
      <c r="F217" s="45">
        <f t="shared" si="26"/>
        <v>113.93513984111436</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49.97</v>
      </c>
      <c r="E219" s="189">
        <v>1249.4100000000001</v>
      </c>
      <c r="F219" s="45">
        <f t="shared" si="26"/>
        <v>2500.3201921152695</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14875.36</v>
      </c>
      <c r="E262" s="60">
        <f t="shared" si="55"/>
        <v>14360.92</v>
      </c>
      <c r="F262" s="45">
        <f t="shared" ref="F262:F268" si="56">IF(D262&lt;&gt;0,IF(E262/D262&gt;=100,"&gt;&gt;100",E262/D262*100),"-")</f>
        <v>96.541663529487693</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14875.36</v>
      </c>
      <c r="E269" s="60">
        <f t="shared" si="58"/>
        <v>14360.92</v>
      </c>
      <c r="F269" s="45">
        <f t="shared" ref="F269:F272" si="59">IF(D269&lt;&gt;0,IF(E269/D269&gt;=100,"&gt;&gt;100",E269/D269*100),"-")</f>
        <v>96.541663529487693</v>
      </c>
    </row>
    <row r="270" spans="1:6" ht="12.75" customHeight="1" x14ac:dyDescent="0.2">
      <c r="A270" s="63">
        <v>3721</v>
      </c>
      <c r="B270" s="65" t="s">
        <v>580</v>
      </c>
      <c r="C270" s="242" t="s">
        <v>581</v>
      </c>
      <c r="D270" s="189">
        <v>300</v>
      </c>
      <c r="E270" s="189">
        <v>300</v>
      </c>
      <c r="F270" s="45">
        <f t="shared" si="59"/>
        <v>100</v>
      </c>
    </row>
    <row r="271" spans="1:6" ht="12.75" customHeight="1" x14ac:dyDescent="0.2">
      <c r="A271" s="63">
        <v>3722</v>
      </c>
      <c r="B271" s="65" t="s">
        <v>582</v>
      </c>
      <c r="C271" s="242" t="s">
        <v>583</v>
      </c>
      <c r="D271" s="189">
        <v>14575.36</v>
      </c>
      <c r="E271" s="189">
        <v>14060.92</v>
      </c>
      <c r="F271" s="45">
        <f t="shared" si="59"/>
        <v>96.470481689646078</v>
      </c>
    </row>
    <row r="272" spans="1:6" ht="12.75" customHeight="1" x14ac:dyDescent="0.2">
      <c r="A272" s="63" t="s">
        <v>584</v>
      </c>
      <c r="B272" s="65" t="s">
        <v>585</v>
      </c>
      <c r="C272" s="242" t="s">
        <v>584</v>
      </c>
      <c r="D272" s="189">
        <v>0</v>
      </c>
      <c r="E272" s="189"/>
      <c r="F272" s="45" t="str">
        <f t="shared" si="59"/>
        <v>-</v>
      </c>
    </row>
    <row r="273" spans="1:6" ht="24" x14ac:dyDescent="0.2">
      <c r="A273" s="63">
        <v>38</v>
      </c>
      <c r="B273" s="65" t="s">
        <v>586</v>
      </c>
      <c r="C273" s="242" t="s">
        <v>587</v>
      </c>
      <c r="D273" s="60">
        <f t="shared" ref="D273:E273" si="60">D274+D278+D283+D289</f>
        <v>780.39</v>
      </c>
      <c r="E273" s="60">
        <f t="shared" si="60"/>
        <v>796.5</v>
      </c>
      <c r="F273" s="45">
        <f t="shared" ref="F273:F277" si="61">IF(D273&lt;&gt;0,IF(E273/D273&gt;=100,"&gt;&gt;100",E273/D273*100),"-")</f>
        <v>102.06435243916503</v>
      </c>
    </row>
    <row r="274" spans="1:6" ht="12.75" customHeight="1" x14ac:dyDescent="0.2">
      <c r="A274" s="63">
        <v>381</v>
      </c>
      <c r="B274" s="64" t="s">
        <v>588</v>
      </c>
      <c r="C274" s="242" t="s">
        <v>589</v>
      </c>
      <c r="D274" s="60">
        <f t="shared" ref="D274:E274" si="62">SUM(D275:D277)</f>
        <v>780.39</v>
      </c>
      <c r="E274" s="60">
        <f t="shared" si="62"/>
        <v>796.5</v>
      </c>
      <c r="F274" s="45">
        <f t="shared" si="61"/>
        <v>102.06435243916503</v>
      </c>
    </row>
    <row r="275" spans="1:6" ht="12.75" customHeight="1" x14ac:dyDescent="0.2">
      <c r="A275" s="63">
        <v>3811</v>
      </c>
      <c r="B275" s="64" t="s">
        <v>590</v>
      </c>
      <c r="C275" s="242" t="s">
        <v>591</v>
      </c>
      <c r="D275" s="189">
        <v>0</v>
      </c>
      <c r="E275" s="189"/>
      <c r="F275" s="45" t="str">
        <f t="shared" si="61"/>
        <v>-</v>
      </c>
    </row>
    <row r="276" spans="1:6" ht="12.75" customHeight="1" x14ac:dyDescent="0.2">
      <c r="A276" s="63">
        <v>3812</v>
      </c>
      <c r="B276" s="64" t="s">
        <v>592</v>
      </c>
      <c r="C276" s="242" t="s">
        <v>593</v>
      </c>
      <c r="D276" s="189">
        <v>780.39</v>
      </c>
      <c r="E276" s="189">
        <v>796.5</v>
      </c>
      <c r="F276" s="45">
        <f t="shared" si="61"/>
        <v>102.06435243916503</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v>0</v>
      </c>
      <c r="F295" s="45" t="str">
        <f t="shared" ref="F295:F306" si="68">IF(D295&lt;&gt;0,IF(E295/D295&gt;=100,"&gt;&gt;100",E295/D295*100),"-")</f>
        <v>-</v>
      </c>
    </row>
    <row r="296" spans="1:6" ht="12.75" customHeight="1" x14ac:dyDescent="0.2">
      <c r="A296" s="63" t="s">
        <v>629</v>
      </c>
      <c r="B296" s="64" t="s">
        <v>632</v>
      </c>
      <c r="C296" s="242" t="s">
        <v>633</v>
      </c>
      <c r="D296" s="189">
        <v>0</v>
      </c>
      <c r="E296" s="189">
        <v>0</v>
      </c>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1436123.48</v>
      </c>
      <c r="E299" s="60">
        <f>E152-E297+E298</f>
        <v>1766980.8199999998</v>
      </c>
      <c r="F299" s="45">
        <f t="shared" si="68"/>
        <v>123.03822370483073</v>
      </c>
    </row>
    <row r="300" spans="1:6" ht="12.75" customHeight="1" x14ac:dyDescent="0.2">
      <c r="A300" s="63" t="s">
        <v>629</v>
      </c>
      <c r="B300" s="64" t="s">
        <v>640</v>
      </c>
      <c r="C300" s="242" t="s">
        <v>641</v>
      </c>
      <c r="D300" s="60">
        <f>IF(D6&gt;=D299,D6-D299,0)</f>
        <v>0</v>
      </c>
      <c r="E300" s="60">
        <f>IF(E6&gt;=E299,E6-E299,0)</f>
        <v>0</v>
      </c>
      <c r="F300" s="45" t="str">
        <f t="shared" si="68"/>
        <v>-</v>
      </c>
    </row>
    <row r="301" spans="1:6" ht="12.75" customHeight="1" x14ac:dyDescent="0.2">
      <c r="A301" s="63" t="s">
        <v>629</v>
      </c>
      <c r="B301" s="64" t="s">
        <v>642</v>
      </c>
      <c r="C301" s="242" t="s">
        <v>643</v>
      </c>
      <c r="D301" s="60">
        <f>IF(D299&gt;=D6,D299-D6,0)</f>
        <v>30342.340000000084</v>
      </c>
      <c r="E301" s="60">
        <f>IF(E299&gt;=E6,E299-E6,0)</f>
        <v>175771.68999999971</v>
      </c>
      <c r="F301" s="45">
        <f t="shared" si="68"/>
        <v>579.29510380543888</v>
      </c>
    </row>
    <row r="302" spans="1:6" ht="12.75" customHeight="1" x14ac:dyDescent="0.2">
      <c r="A302" s="63">
        <v>92211</v>
      </c>
      <c r="B302" s="64" t="s">
        <v>644</v>
      </c>
      <c r="C302" s="242" t="s">
        <v>645</v>
      </c>
      <c r="D302" s="189">
        <v>6879.72</v>
      </c>
      <c r="E302" s="189">
        <v>21877.66</v>
      </c>
      <c r="F302" s="45">
        <f t="shared" si="68"/>
        <v>318.00218613548225</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505.67</v>
      </c>
      <c r="E304" s="189">
        <v>213660.28</v>
      </c>
      <c r="F304" s="45" t="str">
        <f t="shared" si="68"/>
        <v>&gt;&gt;100</v>
      </c>
    </row>
    <row r="305" spans="1:6" ht="12" x14ac:dyDescent="0.2">
      <c r="A305" s="63">
        <v>9661</v>
      </c>
      <c r="B305" s="206" t="s">
        <v>650</v>
      </c>
      <c r="C305" s="242" t="s">
        <v>651</v>
      </c>
      <c r="D305" s="189">
        <v>66.290000000000006</v>
      </c>
      <c r="E305" s="189">
        <v>1</v>
      </c>
      <c r="F305" s="45">
        <f t="shared" si="68"/>
        <v>1.5085231558304419</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16072.72</v>
      </c>
      <c r="E360" s="60">
        <f t="shared" si="86"/>
        <v>18481.61</v>
      </c>
      <c r="F360" s="45">
        <f t="shared" si="72"/>
        <v>114.98744456445455</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16072.72</v>
      </c>
      <c r="E373" s="60">
        <f t="shared" si="90"/>
        <v>18481.61</v>
      </c>
      <c r="F373" s="45">
        <f t="shared" si="72"/>
        <v>114.98744456445455</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4136.49</v>
      </c>
      <c r="E379" s="60">
        <f t="shared" si="92"/>
        <v>10385.73</v>
      </c>
      <c r="F379" s="45">
        <f t="shared" si="72"/>
        <v>251.07591218641892</v>
      </c>
    </row>
    <row r="380" spans="1:6" ht="12.75" customHeight="1" x14ac:dyDescent="0.2">
      <c r="A380" s="63">
        <v>4221</v>
      </c>
      <c r="B380" s="64" t="s">
        <v>695</v>
      </c>
      <c r="C380" s="242" t="s">
        <v>787</v>
      </c>
      <c r="D380" s="189">
        <v>0</v>
      </c>
      <c r="E380" s="189">
        <v>5654.77</v>
      </c>
      <c r="F380" s="45" t="str">
        <f t="shared" si="72"/>
        <v>-</v>
      </c>
    </row>
    <row r="381" spans="1:6" ht="12.75" customHeight="1" x14ac:dyDescent="0.2">
      <c r="A381" s="63">
        <v>4222</v>
      </c>
      <c r="B381" s="64" t="s">
        <v>788</v>
      </c>
      <c r="C381" s="242" t="s">
        <v>789</v>
      </c>
      <c r="D381" s="189">
        <v>0</v>
      </c>
      <c r="E381" s="189">
        <v>1</v>
      </c>
      <c r="F381" s="45" t="str">
        <f t="shared" si="72"/>
        <v>-</v>
      </c>
    </row>
    <row r="382" spans="1:6" ht="12.75" customHeight="1" x14ac:dyDescent="0.2">
      <c r="A382" s="63">
        <v>4223</v>
      </c>
      <c r="B382" s="64" t="s">
        <v>699</v>
      </c>
      <c r="C382" s="242" t="s">
        <v>790</v>
      </c>
      <c r="D382" s="189">
        <v>1664.49</v>
      </c>
      <c r="E382" s="189">
        <v>3511.46</v>
      </c>
      <c r="F382" s="45">
        <f t="shared" si="72"/>
        <v>210.96311783188844</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0</v>
      </c>
      <c r="E385" s="189">
        <v>100</v>
      </c>
      <c r="F385" s="45" t="str">
        <f t="shared" si="72"/>
        <v>-</v>
      </c>
    </row>
    <row r="386" spans="1:6" ht="12.75" customHeight="1" x14ac:dyDescent="0.2">
      <c r="A386" s="63">
        <v>4227</v>
      </c>
      <c r="B386" s="178" t="s">
        <v>707</v>
      </c>
      <c r="C386" s="242" t="s">
        <v>794</v>
      </c>
      <c r="D386" s="189">
        <v>2472</v>
      </c>
      <c r="E386" s="189">
        <v>1118.5</v>
      </c>
      <c r="F386" s="45">
        <f t="shared" si="72"/>
        <v>45.246763754045304</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11936.23</v>
      </c>
      <c r="E393" s="60">
        <f t="shared" si="94"/>
        <v>8095.88</v>
      </c>
      <c r="F393" s="45">
        <f t="shared" si="72"/>
        <v>67.826105897758339</v>
      </c>
    </row>
    <row r="394" spans="1:6" ht="12.75" customHeight="1" x14ac:dyDescent="0.2">
      <c r="A394" s="63">
        <v>4241</v>
      </c>
      <c r="B394" s="64" t="s">
        <v>804</v>
      </c>
      <c r="C394" s="242" t="s">
        <v>805</v>
      </c>
      <c r="D394" s="189">
        <v>11936.23</v>
      </c>
      <c r="E394" s="189">
        <v>8095.88</v>
      </c>
      <c r="F394" s="45">
        <f t="shared" si="72"/>
        <v>67.826105897758339</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c r="F413" s="45" t="str">
        <f t="shared" si="72"/>
        <v>-</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16072.72</v>
      </c>
      <c r="E418" s="60">
        <f t="shared" si="102"/>
        <v>18481.61</v>
      </c>
      <c r="F418" s="45">
        <f t="shared" si="72"/>
        <v>114.98744456445455</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1405781.14</v>
      </c>
      <c r="E422" s="60">
        <f>E6+E308</f>
        <v>1591209.1300000001</v>
      </c>
      <c r="F422" s="45">
        <f t="shared" si="72"/>
        <v>113.19038822785745</v>
      </c>
    </row>
    <row r="423" spans="1:6" ht="12.75" customHeight="1" x14ac:dyDescent="0.2">
      <c r="A423" s="63" t="s">
        <v>629</v>
      </c>
      <c r="B423" s="64" t="s">
        <v>852</v>
      </c>
      <c r="C423" s="242" t="s">
        <v>853</v>
      </c>
      <c r="D423" s="60">
        <f t="shared" ref="D423:E423" si="103">D299+D360</f>
        <v>1452196.2</v>
      </c>
      <c r="E423" s="60">
        <f t="shared" si="103"/>
        <v>1785462.43</v>
      </c>
      <c r="F423" s="45">
        <f t="shared" si="72"/>
        <v>122.94911872101028</v>
      </c>
    </row>
    <row r="424" spans="1:6" ht="12.75" customHeight="1" x14ac:dyDescent="0.2">
      <c r="A424" s="63" t="s">
        <v>629</v>
      </c>
      <c r="B424" s="64" t="s">
        <v>854</v>
      </c>
      <c r="C424" s="242" t="s">
        <v>855</v>
      </c>
      <c r="D424" s="60">
        <f t="shared" ref="D424:E424" si="104">IF(D422&gt;=D423,D422-D423,0)</f>
        <v>0</v>
      </c>
      <c r="E424" s="60">
        <f t="shared" si="104"/>
        <v>0</v>
      </c>
      <c r="F424" s="45" t="str">
        <f t="shared" si="72"/>
        <v>-</v>
      </c>
    </row>
    <row r="425" spans="1:6" ht="12.75" customHeight="1" x14ac:dyDescent="0.2">
      <c r="A425" s="63" t="s">
        <v>629</v>
      </c>
      <c r="B425" s="64" t="s">
        <v>856</v>
      </c>
      <c r="C425" s="242" t="s">
        <v>857</v>
      </c>
      <c r="D425" s="60">
        <f t="shared" ref="D425:E425" si="105">IF(D423&gt;=D422,D423-D422,0)</f>
        <v>46415.060000000056</v>
      </c>
      <c r="E425" s="60">
        <f t="shared" si="105"/>
        <v>194253.29999999981</v>
      </c>
      <c r="F425" s="45">
        <f t="shared" si="72"/>
        <v>418.51351694902388</v>
      </c>
    </row>
    <row r="426" spans="1:6" ht="12.75" customHeight="1" x14ac:dyDescent="0.2">
      <c r="A426" s="246" t="s">
        <v>858</v>
      </c>
      <c r="B426" s="178" t="s">
        <v>859</v>
      </c>
      <c r="C426" s="247" t="s">
        <v>860</v>
      </c>
      <c r="D426" s="60">
        <f t="shared" ref="D426:E426" si="106">IF(D302-D303+D419-D420&gt;=0,D302-D303+D419-D420,0)</f>
        <v>6879.72</v>
      </c>
      <c r="E426" s="60">
        <f t="shared" si="106"/>
        <v>21877.66</v>
      </c>
      <c r="F426" s="45">
        <f t="shared" si="72"/>
        <v>318.00218613548225</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505.67</v>
      </c>
      <c r="E428" s="81">
        <f t="shared" si="108"/>
        <v>213660.28</v>
      </c>
      <c r="F428" s="61" t="str">
        <f t="shared" si="72"/>
        <v>&gt;&gt;100</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1405781.14</v>
      </c>
      <c r="E643" s="60">
        <f>E422+E430</f>
        <v>1591209.1300000001</v>
      </c>
      <c r="F643" s="45">
        <f t="shared" si="109"/>
        <v>113.19038822785745</v>
      </c>
    </row>
    <row r="644" spans="1:6" ht="12.75" customHeight="1" x14ac:dyDescent="0.2">
      <c r="A644" s="63" t="s">
        <v>629</v>
      </c>
      <c r="B644" s="64" t="s">
        <v>1285</v>
      </c>
      <c r="C644" s="242" t="s">
        <v>1286</v>
      </c>
      <c r="D644" s="60">
        <f>D423+D535</f>
        <v>1452196.2</v>
      </c>
      <c r="E644" s="60">
        <f>E423+E535</f>
        <v>1785462.43</v>
      </c>
      <c r="F644" s="45">
        <f t="shared" si="109"/>
        <v>122.94911872101028</v>
      </c>
    </row>
    <row r="645" spans="1:6" ht="12.75" customHeight="1" x14ac:dyDescent="0.2">
      <c r="A645" s="63" t="s">
        <v>629</v>
      </c>
      <c r="B645" s="64" t="s">
        <v>1287</v>
      </c>
      <c r="C645" s="242" t="s">
        <v>1288</v>
      </c>
      <c r="D645" s="60">
        <f t="shared" ref="D645:E645" si="163">IF(D643&gt;=D644,D643-D644,0)</f>
        <v>0</v>
      </c>
      <c r="E645" s="60">
        <f t="shared" si="163"/>
        <v>0</v>
      </c>
      <c r="F645" s="45" t="str">
        <f t="shared" si="109"/>
        <v>-</v>
      </c>
    </row>
    <row r="646" spans="1:6" ht="12.75" customHeight="1" x14ac:dyDescent="0.2">
      <c r="A646" s="63" t="s">
        <v>629</v>
      </c>
      <c r="B646" s="64" t="s">
        <v>1289</v>
      </c>
      <c r="C646" s="242" t="s">
        <v>1290</v>
      </c>
      <c r="D646" s="60">
        <f t="shared" ref="D646:E646" si="164">IF(D644&gt;=D643,D644-D643,0)</f>
        <v>46415.060000000056</v>
      </c>
      <c r="E646" s="60">
        <f t="shared" si="164"/>
        <v>194253.29999999981</v>
      </c>
      <c r="F646" s="45">
        <f t="shared" si="109"/>
        <v>418.51351694902388</v>
      </c>
    </row>
    <row r="647" spans="1:6" ht="24" x14ac:dyDescent="0.2">
      <c r="A647" s="246" t="s">
        <v>1291</v>
      </c>
      <c r="B647" s="64" t="s">
        <v>1292</v>
      </c>
      <c r="C647" s="247" t="s">
        <v>1291</v>
      </c>
      <c r="D647" s="60">
        <f>IF(D426-D427+D641-D642&gt;=0,D426-D427+D641-D642,0)</f>
        <v>6879.72</v>
      </c>
      <c r="E647" s="60">
        <f>IF(E426-E427+E641-E642&gt;=0,E426-E427+E641-E642,0)</f>
        <v>21877.66</v>
      </c>
      <c r="F647" s="45">
        <f t="shared" si="109"/>
        <v>318.00218613548225</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0</v>
      </c>
      <c r="E649" s="60">
        <f t="shared" si="165"/>
        <v>0</v>
      </c>
      <c r="F649" s="45" t="str">
        <f t="shared" si="109"/>
        <v>-</v>
      </c>
    </row>
    <row r="650" spans="1:6" ht="24" x14ac:dyDescent="0.2">
      <c r="A650" s="63" t="s">
        <v>629</v>
      </c>
      <c r="B650" s="64" t="s">
        <v>1297</v>
      </c>
      <c r="C650" s="242" t="s">
        <v>1298</v>
      </c>
      <c r="D650" s="60">
        <f t="shared" ref="D650:E650" si="166">IF(D646+D648-D645-D647&gt;=0,D646+D648-D645-D647,0)</f>
        <v>39535.340000000055</v>
      </c>
      <c r="E650" s="60">
        <f t="shared" si="166"/>
        <v>172375.63999999981</v>
      </c>
      <c r="F650" s="45">
        <f t="shared" si="109"/>
        <v>436.00393976629414</v>
      </c>
    </row>
    <row r="651" spans="1:6" ht="24" x14ac:dyDescent="0.2">
      <c r="A651" s="244" t="s">
        <v>1299</v>
      </c>
      <c r="B651" s="179" t="s">
        <v>1300</v>
      </c>
      <c r="C651" s="245" t="s">
        <v>1299</v>
      </c>
      <c r="D651" s="191">
        <v>133375.35</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29696.99</v>
      </c>
      <c r="E653" s="189">
        <v>53926.83</v>
      </c>
      <c r="F653" s="45">
        <f t="shared" ref="F653:F740" si="167">IF(D653&lt;&gt;0,IF(E653/D653&gt;=100,"&gt;&gt;100",E653/D653*100),"-")</f>
        <v>181.5902217699504</v>
      </c>
    </row>
    <row r="654" spans="1:6" ht="12.75" customHeight="1" x14ac:dyDescent="0.2">
      <c r="A654" s="63" t="s">
        <v>1304</v>
      </c>
      <c r="B654" s="64" t="s">
        <v>1305</v>
      </c>
      <c r="C654" s="242" t="s">
        <v>1304</v>
      </c>
      <c r="D654" s="189">
        <v>237034.23</v>
      </c>
      <c r="E654" s="189">
        <v>295332.33</v>
      </c>
      <c r="F654" s="45">
        <f t="shared" si="167"/>
        <v>124.59480219375911</v>
      </c>
    </row>
    <row r="655" spans="1:6" ht="12.75" customHeight="1" x14ac:dyDescent="0.2">
      <c r="A655" s="63" t="s">
        <v>1306</v>
      </c>
      <c r="B655" s="64" t="s">
        <v>1307</v>
      </c>
      <c r="C655" s="242" t="s">
        <v>1306</v>
      </c>
      <c r="D655" s="189">
        <v>254192.39</v>
      </c>
      <c r="E655" s="189">
        <v>318924.15000000002</v>
      </c>
      <c r="F655" s="45">
        <f t="shared" si="167"/>
        <v>125.46565615123254</v>
      </c>
    </row>
    <row r="656" spans="1:6" ht="24" x14ac:dyDescent="0.2">
      <c r="A656" s="63">
        <v>11</v>
      </c>
      <c r="B656" s="64" t="s">
        <v>1308</v>
      </c>
      <c r="C656" s="242" t="s">
        <v>1309</v>
      </c>
      <c r="D656" s="60">
        <f t="shared" ref="D656:E656" si="168">+D653+D654-D655</f>
        <v>12538.830000000016</v>
      </c>
      <c r="E656" s="60">
        <f t="shared" si="168"/>
        <v>30335.010000000009</v>
      </c>
      <c r="F656" s="45">
        <f t="shared" si="167"/>
        <v>241.92855314251784</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68</v>
      </c>
      <c r="E658" s="248">
        <v>68</v>
      </c>
      <c r="F658" s="45">
        <f t="shared" si="167"/>
        <v>100</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63</v>
      </c>
      <c r="E660" s="248">
        <v>63</v>
      </c>
      <c r="F660" s="45">
        <f t="shared" si="167"/>
        <v>100</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1193672.2</v>
      </c>
      <c r="E683" s="187">
        <v>1333424.75</v>
      </c>
      <c r="F683" s="71">
        <f t="shared" si="167"/>
        <v>111.70778292398869</v>
      </c>
    </row>
    <row r="684" spans="1:6" ht="24" x14ac:dyDescent="0.2">
      <c r="A684" s="70">
        <v>63613</v>
      </c>
      <c r="B684" s="177" t="s">
        <v>1365</v>
      </c>
      <c r="C684" s="274" t="s">
        <v>1366</v>
      </c>
      <c r="D684" s="187">
        <v>65836.86</v>
      </c>
      <c r="E684" s="187">
        <v>85011.4</v>
      </c>
      <c r="F684" s="71">
        <f t="shared" si="167"/>
        <v>129.12432336536096</v>
      </c>
    </row>
    <row r="685" spans="1:6" ht="24" x14ac:dyDescent="0.2">
      <c r="A685" s="63">
        <v>63622</v>
      </c>
      <c r="B685" s="239" t="s">
        <v>1367</v>
      </c>
      <c r="C685" s="242" t="s">
        <v>1368</v>
      </c>
      <c r="D685" s="189">
        <v>0</v>
      </c>
      <c r="E685" s="189">
        <v>1115.0899999999999</v>
      </c>
      <c r="F685" s="45" t="str">
        <f t="shared" si="167"/>
        <v>-</v>
      </c>
    </row>
    <row r="686" spans="1:6" ht="24" x14ac:dyDescent="0.2">
      <c r="A686" s="63">
        <v>63623</v>
      </c>
      <c r="B686" s="239" t="s">
        <v>1369</v>
      </c>
      <c r="C686" s="242" t="s">
        <v>1370</v>
      </c>
      <c r="D686" s="189">
        <v>0</v>
      </c>
      <c r="E686" s="189">
        <v>1424.53</v>
      </c>
      <c r="F686" s="45" t="str">
        <f t="shared" si="167"/>
        <v>-</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0</v>
      </c>
      <c r="E702" s="187"/>
      <c r="F702" s="71" t="str">
        <f t="shared" si="167"/>
        <v>-</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56252.38</v>
      </c>
      <c r="E724" s="187">
        <v>77356.12</v>
      </c>
      <c r="F724" s="71">
        <f t="shared" si="167"/>
        <v>137.51617264905059</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4599.78</v>
      </c>
      <c r="E732" s="187">
        <v>3209.28</v>
      </c>
      <c r="F732" s="71">
        <f t="shared" si="167"/>
        <v>69.770293361856446</v>
      </c>
    </row>
    <row r="733" spans="1:6" ht="12.75" customHeight="1" x14ac:dyDescent="0.2">
      <c r="A733" s="70">
        <v>31215</v>
      </c>
      <c r="B733" s="65" t="s">
        <v>1443</v>
      </c>
      <c r="C733" s="274" t="s">
        <v>1444</v>
      </c>
      <c r="D733" s="187">
        <v>3090.08</v>
      </c>
      <c r="E733" s="187">
        <v>1765.76</v>
      </c>
      <c r="F733" s="71">
        <f t="shared" si="167"/>
        <v>57.142857142857139</v>
      </c>
    </row>
    <row r="734" spans="1:6" ht="12.75" customHeight="1" x14ac:dyDescent="0.2">
      <c r="A734" s="70">
        <v>32121</v>
      </c>
      <c r="B734" s="65" t="s">
        <v>1445</v>
      </c>
      <c r="C734" s="274" t="s">
        <v>1446</v>
      </c>
      <c r="D734" s="187">
        <v>36152.97</v>
      </c>
      <c r="E734" s="187">
        <v>43862.25</v>
      </c>
      <c r="F734" s="71">
        <f t="shared" si="167"/>
        <v>121.32405719364134</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3091.83</v>
      </c>
      <c r="E736" s="189">
        <v>3733.91</v>
      </c>
      <c r="F736" s="45">
        <f t="shared" si="167"/>
        <v>120.76698912941526</v>
      </c>
    </row>
    <row r="737" spans="1:6" ht="12.75" customHeight="1" x14ac:dyDescent="0.2">
      <c r="A737" s="63" t="s">
        <v>1451</v>
      </c>
      <c r="B737" s="64" t="s">
        <v>1452</v>
      </c>
      <c r="C737" s="242" t="s">
        <v>1451</v>
      </c>
      <c r="D737" s="189">
        <v>0</v>
      </c>
      <c r="E737" s="189"/>
      <c r="F737" s="45" t="str">
        <f t="shared" si="167"/>
        <v>-</v>
      </c>
    </row>
    <row r="738" spans="1:6" ht="12.75" customHeight="1" x14ac:dyDescent="0.2">
      <c r="A738" s="63" t="s">
        <v>1453</v>
      </c>
      <c r="B738" s="64" t="s">
        <v>1454</v>
      </c>
      <c r="C738" s="242" t="s">
        <v>1453</v>
      </c>
      <c r="D738" s="189">
        <v>3048.65</v>
      </c>
      <c r="E738" s="189">
        <v>3898.4</v>
      </c>
      <c r="F738" s="45">
        <f t="shared" si="167"/>
        <v>127.87299296409887</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v>2968</v>
      </c>
      <c r="E744" s="187">
        <v>3828</v>
      </c>
      <c r="F744" s="71">
        <f t="shared" si="170"/>
        <v>128.97574123989219</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300</v>
      </c>
      <c r="E850" s="189">
        <v>300</v>
      </c>
      <c r="F850" s="45">
        <f t="shared" si="169"/>
        <v>100</v>
      </c>
    </row>
    <row r="851" spans="1:6" ht="12.75" customHeight="1" x14ac:dyDescent="0.2">
      <c r="A851" s="63">
        <v>37221</v>
      </c>
      <c r="B851" s="64" t="s">
        <v>1678</v>
      </c>
      <c r="C851" s="242" t="s">
        <v>1679</v>
      </c>
      <c r="D851" s="189">
        <v>84.48</v>
      </c>
      <c r="E851" s="189">
        <v>46.08</v>
      </c>
      <c r="F851" s="45">
        <f t="shared" si="169"/>
        <v>54.54545454545454</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14490.88</v>
      </c>
      <c r="E855" s="189">
        <v>14014.84</v>
      </c>
      <c r="F855" s="45">
        <f t="shared" si="169"/>
        <v>96.714899302181792</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5">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5">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3</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10758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3443</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2025-10-09T06:33:07Z</dcterms:modified>
</cp:coreProperties>
</file>