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I IZVJEŠTAJ 2025\"/>
    </mc:Choice>
  </mc:AlternateContent>
  <bookViews>
    <workbookView xWindow="-120" yWindow="-120" windowWidth="29040" windowHeight="1599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E333" i="9"/>
  <c r="B333" i="9" s="1"/>
  <c r="H332" i="9"/>
  <c r="E332" i="9" s="1"/>
  <c r="B332" i="9" s="1"/>
  <c r="G332" i="9"/>
  <c r="F332" i="9"/>
  <c r="H331" i="9"/>
  <c r="G331" i="9"/>
  <c r="F331" i="9"/>
  <c r="E331" i="9"/>
  <c r="B331" i="9" s="1"/>
  <c r="H330" i="9"/>
  <c r="E330" i="9" s="1"/>
  <c r="B330" i="9" s="1"/>
  <c r="G330" i="9"/>
  <c r="F330" i="9"/>
  <c r="H329" i="9"/>
  <c r="E329" i="9" s="1"/>
  <c r="B329" i="9" s="1"/>
  <c r="G329" i="9"/>
  <c r="F329" i="9"/>
  <c r="H328" i="9"/>
  <c r="E328" i="9" s="1"/>
  <c r="B328" i="9" s="1"/>
  <c r="G328" i="9"/>
  <c r="F328" i="9"/>
  <c r="H327" i="9"/>
  <c r="G327" i="9"/>
  <c r="F327" i="9"/>
  <c r="H326" i="9"/>
  <c r="E326" i="9" s="1"/>
  <c r="B326" i="9" s="1"/>
  <c r="G326" i="9"/>
  <c r="F326" i="9"/>
  <c r="H325" i="9"/>
  <c r="G325" i="9"/>
  <c r="F325" i="9"/>
  <c r="E325" i="9"/>
  <c r="B325" i="9" s="1"/>
  <c r="H324" i="9"/>
  <c r="G324" i="9"/>
  <c r="F324" i="9"/>
  <c r="H323" i="9"/>
  <c r="G323" i="9"/>
  <c r="F323" i="9"/>
  <c r="E323" i="9"/>
  <c r="B323" i="9" s="1"/>
  <c r="H322" i="9"/>
  <c r="E322" i="9" s="1"/>
  <c r="B322" i="9" s="1"/>
  <c r="G322" i="9"/>
  <c r="F322" i="9"/>
  <c r="H321" i="9"/>
  <c r="G321" i="9"/>
  <c r="F321" i="9"/>
  <c r="E321" i="9"/>
  <c r="B321" i="9" s="1"/>
  <c r="H320" i="9"/>
  <c r="G320" i="9"/>
  <c r="F320" i="9"/>
  <c r="H319" i="9"/>
  <c r="G319" i="9"/>
  <c r="F319" i="9"/>
  <c r="H318" i="9"/>
  <c r="E318" i="9" s="1"/>
  <c r="B318" i="9" s="1"/>
  <c r="G318" i="9"/>
  <c r="F318" i="9"/>
  <c r="H317" i="9"/>
  <c r="E317" i="9" s="1"/>
  <c r="B317" i="9" s="1"/>
  <c r="G317" i="9"/>
  <c r="F317" i="9"/>
  <c r="F316" i="9"/>
  <c r="F315" i="9"/>
  <c r="F314" i="9"/>
  <c r="H313" i="9"/>
  <c r="G313" i="9"/>
  <c r="F313" i="9"/>
  <c r="E313" i="9"/>
  <c r="B313" i="9" s="1"/>
  <c r="H312" i="9"/>
  <c r="E312" i="9" s="1"/>
  <c r="B312" i="9" s="1"/>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4" i="9"/>
  <c r="B294" i="9" s="1"/>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F236" i="9" s="1"/>
  <c r="B236" i="9" s="1"/>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E171" i="9" s="1"/>
  <c r="G171" i="9"/>
  <c r="F171" i="9"/>
  <c r="B171" i="9"/>
  <c r="H170" i="9"/>
  <c r="G170" i="9"/>
  <c r="F170" i="9"/>
  <c r="E170" i="9"/>
  <c r="B170" i="9" s="1"/>
  <c r="H169" i="9"/>
  <c r="E169" i="9" s="1"/>
  <c r="G169" i="9"/>
  <c r="F169" i="9"/>
  <c r="B169" i="9"/>
  <c r="H168" i="9"/>
  <c r="G168" i="9"/>
  <c r="F168" i="9"/>
  <c r="E168" i="9"/>
  <c r="B168" i="9" s="1"/>
  <c r="H167" i="9"/>
  <c r="E167" i="9" s="1"/>
  <c r="G167" i="9"/>
  <c r="F167" i="9"/>
  <c r="B167" i="9"/>
  <c r="H166" i="9"/>
  <c r="G166" i="9"/>
  <c r="F166" i="9"/>
  <c r="E166" i="9"/>
  <c r="B166" i="9" s="1"/>
  <c r="H165" i="9"/>
  <c r="E165" i="9" s="1"/>
  <c r="G165" i="9"/>
  <c r="F165" i="9"/>
  <c r="B165" i="9"/>
  <c r="H164" i="9"/>
  <c r="G164" i="9"/>
  <c r="F164" i="9"/>
  <c r="E164" i="9"/>
  <c r="B164" i="9" s="1"/>
  <c r="H163" i="9"/>
  <c r="E163" i="9" s="1"/>
  <c r="G163" i="9"/>
  <c r="F163" i="9"/>
  <c r="B163" i="9"/>
  <c r="H162" i="9"/>
  <c r="G162" i="9"/>
  <c r="F162" i="9"/>
  <c r="E162" i="9"/>
  <c r="B162" i="9" s="1"/>
  <c r="H161" i="9"/>
  <c r="E161" i="9" s="1"/>
  <c r="G161" i="9"/>
  <c r="F161" i="9"/>
  <c r="B161" i="9"/>
  <c r="H160" i="9"/>
  <c r="G160" i="9"/>
  <c r="F160" i="9"/>
  <c r="E160" i="9"/>
  <c r="B160" i="9" s="1"/>
  <c r="H159" i="9"/>
  <c r="E159" i="9" s="1"/>
  <c r="G159" i="9"/>
  <c r="F159" i="9"/>
  <c r="B159" i="9"/>
  <c r="H158" i="9"/>
  <c r="G158" i="9"/>
  <c r="F158" i="9"/>
  <c r="E158" i="9"/>
  <c r="B158" i="9" s="1"/>
  <c r="H157" i="9"/>
  <c r="E157" i="9" s="1"/>
  <c r="G157" i="9"/>
  <c r="F157" i="9"/>
  <c r="B157" i="9"/>
  <c r="F156" i="9"/>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H142" i="9"/>
  <c r="G142" i="9"/>
  <c r="F142" i="9"/>
  <c r="E142" i="9"/>
  <c r="B142" i="9" s="1"/>
  <c r="H141" i="9"/>
  <c r="E141" i="9" s="1"/>
  <c r="B141" i="9" s="1"/>
  <c r="G141" i="9"/>
  <c r="F141" i="9"/>
  <c r="H140" i="9"/>
  <c r="G140" i="9"/>
  <c r="F140" i="9"/>
  <c r="E140" i="9"/>
  <c r="B140" i="9" s="1"/>
  <c r="H139" i="9"/>
  <c r="E139" i="9" s="1"/>
  <c r="B139" i="9" s="1"/>
  <c r="G139" i="9"/>
  <c r="F139" i="9"/>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G53" i="9"/>
  <c r="F53" i="9"/>
  <c r="E53" i="9"/>
  <c r="B53" i="9" s="1"/>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G38" i="9"/>
  <c r="F38" i="9"/>
  <c r="E38" i="9"/>
  <c r="B38" i="9" s="1"/>
  <c r="H37" i="9"/>
  <c r="E37" i="9" s="1"/>
  <c r="B37" i="9" s="1"/>
  <c r="G37" i="9"/>
  <c r="F37" i="9"/>
  <c r="H36" i="9"/>
  <c r="G36" i="9"/>
  <c r="F36" i="9"/>
  <c r="H35" i="9"/>
  <c r="E35" i="9" s="1"/>
  <c r="B35" i="9" s="1"/>
  <c r="G35" i="9"/>
  <c r="F35" i="9"/>
  <c r="H34" i="9"/>
  <c r="E34" i="9" s="1"/>
  <c r="B34" i="9" s="1"/>
  <c r="G34" i="9"/>
  <c r="F34" i="9"/>
  <c r="H33" i="9"/>
  <c r="G33" i="9"/>
  <c r="F33" i="9"/>
  <c r="E33" i="9"/>
  <c r="B33" i="9" s="1"/>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E27" i="9" s="1"/>
  <c r="B27" i="9" s="1"/>
  <c r="G27" i="9"/>
  <c r="F27" i="9"/>
  <c r="H26" i="9"/>
  <c r="G26" i="9"/>
  <c r="F26" i="9"/>
  <c r="E26" i="9"/>
  <c r="B26" i="9" s="1"/>
  <c r="H25" i="9"/>
  <c r="E25" i="9" s="1"/>
  <c r="B25" i="9" s="1"/>
  <c r="G25" i="9"/>
  <c r="F25" i="9"/>
  <c r="F24" i="9"/>
  <c r="F4" i="9"/>
  <c r="O3" i="9"/>
  <c r="G296" i="9" s="1"/>
  <c r="E296" i="9" s="1"/>
  <c r="B296" i="9" s="1"/>
  <c r="I3" i="9"/>
  <c r="H3" i="9"/>
  <c r="G3" i="9"/>
  <c r="D104" i="8"/>
  <c r="D97" i="8"/>
  <c r="D92" i="8"/>
  <c r="D87" i="8"/>
  <c r="D82" i="8"/>
  <c r="D77" i="8"/>
  <c r="D72" i="8"/>
  <c r="D67" i="8"/>
  <c r="D62" i="8"/>
  <c r="D57" i="8"/>
  <c r="D52" i="8"/>
  <c r="D51" i="8" s="1"/>
  <c r="D46" i="8"/>
  <c r="D37" i="8"/>
  <c r="D27" i="8"/>
  <c r="D25" i="8" s="1"/>
  <c r="C1602" i="1" s="1"/>
  <c r="G1602" i="1" s="1"/>
  <c r="D18" i="8"/>
  <c r="C1595" i="1" s="1"/>
  <c r="H1595" i="1" s="1"/>
  <c r="D8" i="8"/>
  <c r="D6" i="8" s="1"/>
  <c r="E44" i="7"/>
  <c r="D44" i="7"/>
  <c r="H36" i="3" s="1"/>
  <c r="E39" i="7"/>
  <c r="D39" i="7"/>
  <c r="E38" i="7"/>
  <c r="D38" i="7"/>
  <c r="H35" i="3" s="1"/>
  <c r="E30" i="7"/>
  <c r="D30" i="7"/>
  <c r="E23" i="7"/>
  <c r="D23" i="7"/>
  <c r="E22" i="7"/>
  <c r="D22" i="7"/>
  <c r="H34" i="3" s="1"/>
  <c r="E14" i="7"/>
  <c r="D14" i="7"/>
  <c r="E7" i="7"/>
  <c r="D7" i="7"/>
  <c r="E6" i="7"/>
  <c r="D6" i="7"/>
  <c r="E5" i="7"/>
  <c r="I33" i="3"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510" i="1" s="1"/>
  <c r="D115" i="6"/>
  <c r="F115"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I31"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1260" i="1" s="1"/>
  <c r="D256" i="5"/>
  <c r="D255" i="5" s="1"/>
  <c r="E255" i="5"/>
  <c r="D1259" i="1" s="1"/>
  <c r="F254" i="5"/>
  <c r="F253" i="5"/>
  <c r="E252" i="5"/>
  <c r="D252" i="5"/>
  <c r="D251" i="5" s="1"/>
  <c r="C1255" i="1"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E203" i="5" s="1"/>
  <c r="H338" i="9" s="1"/>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F178" i="5"/>
  <c r="D178" i="5"/>
  <c r="E177"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1087" i="1" s="1"/>
  <c r="D82" i="5"/>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1017" i="1" s="1"/>
  <c r="D19" i="5"/>
  <c r="F18" i="5"/>
  <c r="F17" i="5"/>
  <c r="F16" i="5"/>
  <c r="F15" i="5"/>
  <c r="F14" i="5"/>
  <c r="E13" i="5"/>
  <c r="D13" i="5"/>
  <c r="D12" i="5" s="1"/>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E629" i="4" s="1"/>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E597" i="4" s="1"/>
  <c r="D603" i="4"/>
  <c r="F603" i="4" s="1"/>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E571" i="4" s="1"/>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D522" i="4" s="1"/>
  <c r="F531" i="4"/>
  <c r="F530" i="4"/>
  <c r="E529" i="4"/>
  <c r="D529" i="4"/>
  <c r="F529" i="4" s="1"/>
  <c r="F528" i="4"/>
  <c r="F527" i="4"/>
  <c r="E526" i="4"/>
  <c r="D526" i="4"/>
  <c r="F526" i="4" s="1"/>
  <c r="F525" i="4"/>
  <c r="F524" i="4"/>
  <c r="E523" i="4"/>
  <c r="E522" i="4" s="1"/>
  <c r="D523" i="4"/>
  <c r="F523" i="4" s="1"/>
  <c r="F522" i="4"/>
  <c r="F521" i="4"/>
  <c r="F520" i="4"/>
  <c r="F519" i="4"/>
  <c r="F518" i="4"/>
  <c r="F517" i="4"/>
  <c r="F516" i="4"/>
  <c r="F515" i="4"/>
  <c r="E514" i="4"/>
  <c r="D514" i="4"/>
  <c r="F514" i="4" s="1"/>
  <c r="F513" i="4"/>
  <c r="F512" i="4"/>
  <c r="F511" i="4"/>
  <c r="F510" i="4"/>
  <c r="E509" i="4"/>
  <c r="E491" i="4" s="1"/>
  <c r="E430" i="4"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3" i="1" s="1"/>
  <c r="D428" i="4"/>
  <c r="E427" i="4"/>
  <c r="D427" i="4"/>
  <c r="F427" i="4" s="1"/>
  <c r="E426" i="4"/>
  <c r="D426" i="4"/>
  <c r="D647" i="4" s="1"/>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D373" i="4" s="1"/>
  <c r="F372" i="4"/>
  <c r="F371" i="4"/>
  <c r="F370" i="4"/>
  <c r="F369" i="4"/>
  <c r="F368" i="4"/>
  <c r="F367" i="4"/>
  <c r="E366" i="4"/>
  <c r="D366" i="4"/>
  <c r="F366" i="4" s="1"/>
  <c r="F365" i="4"/>
  <c r="F364" i="4"/>
  <c r="F363" i="4"/>
  <c r="E362" i="4"/>
  <c r="D362" i="4"/>
  <c r="D361" i="4" s="1"/>
  <c r="F361" i="4" s="1"/>
  <c r="E361" i="4"/>
  <c r="F359" i="4"/>
  <c r="E358" i="4"/>
  <c r="D358" i="4"/>
  <c r="F358" i="4" s="1"/>
  <c r="F357" i="4"/>
  <c r="F356" i="4"/>
  <c r="E355" i="4"/>
  <c r="E354" i="4" s="1"/>
  <c r="D355" i="4"/>
  <c r="F355" i="4" s="1"/>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D321" i="4" s="1"/>
  <c r="F321" i="4" s="1"/>
  <c r="F320" i="4"/>
  <c r="F319" i="4"/>
  <c r="F318" i="4"/>
  <c r="F317" i="4"/>
  <c r="F316" i="4"/>
  <c r="F315" i="4"/>
  <c r="E314" i="4"/>
  <c r="D314" i="4"/>
  <c r="F314" i="4" s="1"/>
  <c r="F313" i="4"/>
  <c r="F312" i="4"/>
  <c r="F311" i="4"/>
  <c r="E310" i="4"/>
  <c r="D310" i="4"/>
  <c r="D309" i="4" s="1"/>
  <c r="F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58"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D230" i="4" s="1"/>
  <c r="F230"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D140" i="4" s="1"/>
  <c r="F140" i="4" s="1"/>
  <c r="E140" i="4"/>
  <c r="F139" i="4"/>
  <c r="F138" i="4"/>
  <c r="F137" i="4"/>
  <c r="F136" i="4"/>
  <c r="E135" i="4"/>
  <c r="D135" i="4"/>
  <c r="D134" i="4" s="1"/>
  <c r="F134" i="4" s="1"/>
  <c r="E134" i="4"/>
  <c r="F133" i="4"/>
  <c r="F132" i="4"/>
  <c r="F131" i="4"/>
  <c r="F130" i="4"/>
  <c r="E129" i="4"/>
  <c r="D125" i="1" s="1"/>
  <c r="D129" i="4"/>
  <c r="F128" i="4"/>
  <c r="F127" i="4"/>
  <c r="E126" i="4"/>
  <c r="E125" i="4" s="1"/>
  <c r="D121" i="1" s="1"/>
  <c r="D126" i="4"/>
  <c r="D125" i="4"/>
  <c r="F125" i="4" s="1"/>
  <c r="F124" i="4"/>
  <c r="F123" i="4"/>
  <c r="F122" i="4"/>
  <c r="F121" i="4"/>
  <c r="E120" i="4"/>
  <c r="D120" i="4"/>
  <c r="F120" i="4" s="1"/>
  <c r="F119" i="4"/>
  <c r="F118" i="4"/>
  <c r="F117" i="4"/>
  <c r="F116" i="4"/>
  <c r="F115" i="4"/>
  <c r="F114" i="4"/>
  <c r="F113" i="4"/>
  <c r="E112" i="4"/>
  <c r="E106" i="4" s="1"/>
  <c r="D102" i="1"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s="1"/>
  <c r="E82" i="4"/>
  <c r="D78" i="1"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G40" i="3"/>
  <c r="B40" i="3"/>
  <c r="G39" i="3"/>
  <c r="B39" i="3"/>
  <c r="H38" i="3"/>
  <c r="G38" i="3"/>
  <c r="B38" i="3"/>
  <c r="I36" i="3"/>
  <c r="G36" i="3"/>
  <c r="B36" i="3"/>
  <c r="I35" i="3"/>
  <c r="G35" i="3"/>
  <c r="B35" i="3"/>
  <c r="I34" i="3"/>
  <c r="G34" i="3"/>
  <c r="B34" i="3"/>
  <c r="G33" i="3"/>
  <c r="B33" i="3"/>
  <c r="G31" i="3"/>
  <c r="B31" i="3"/>
  <c r="I30" i="3"/>
  <c r="G30" i="3"/>
  <c r="B30" i="3"/>
  <c r="I29" i="3"/>
  <c r="H29" i="3"/>
  <c r="G29" i="3"/>
  <c r="B29" i="3"/>
  <c r="I28" i="3"/>
  <c r="G28" i="3"/>
  <c r="B28" i="3"/>
  <c r="I27" i="3"/>
  <c r="H27" i="3"/>
  <c r="G27" i="3"/>
  <c r="B27" i="3"/>
  <c r="G25" i="3"/>
  <c r="B25" i="3"/>
  <c r="I24" i="3"/>
  <c r="G24" i="3"/>
  <c r="B24" i="3"/>
  <c r="G23" i="3"/>
  <c r="B23" i="3"/>
  <c r="H22" i="3"/>
  <c r="G22" i="3"/>
  <c r="B22" i="3"/>
  <c r="G20" i="3"/>
  <c r="B20" i="3"/>
  <c r="G19" i="3"/>
  <c r="B19" i="3"/>
  <c r="G18" i="3"/>
  <c r="B18" i="3"/>
  <c r="G17" i="3"/>
  <c r="B17" i="3"/>
  <c r="H10" i="3" a="1"/>
  <c r="H10" i="3" s="1"/>
  <c r="L3" i="9" s="1"/>
  <c r="C1686" i="1"/>
  <c r="G1686" i="1" s="1"/>
  <c r="G1685" i="1"/>
  <c r="C1685" i="1"/>
  <c r="H1685" i="1" s="1"/>
  <c r="H1684" i="1"/>
  <c r="C1684" i="1"/>
  <c r="G1684" i="1" s="1"/>
  <c r="C1683" i="1"/>
  <c r="H1683" i="1" s="1"/>
  <c r="C1682" i="1"/>
  <c r="G1682" i="1" s="1"/>
  <c r="C1681" i="1"/>
  <c r="H1681" i="1" s="1"/>
  <c r="H1680" i="1"/>
  <c r="C1680" i="1"/>
  <c r="G1680" i="1" s="1"/>
  <c r="G1679" i="1"/>
  <c r="C1679" i="1"/>
  <c r="H1679" i="1" s="1"/>
  <c r="H1678" i="1"/>
  <c r="C1678" i="1"/>
  <c r="G1678" i="1" s="1"/>
  <c r="G1677" i="1"/>
  <c r="C1677" i="1"/>
  <c r="H1677" i="1" s="1"/>
  <c r="H1676" i="1"/>
  <c r="C1676" i="1"/>
  <c r="G1676" i="1" s="1"/>
  <c r="G1675" i="1"/>
  <c r="C1675" i="1"/>
  <c r="H1675" i="1" s="1"/>
  <c r="H1674" i="1"/>
  <c r="C1674" i="1"/>
  <c r="G1674" i="1" s="1"/>
  <c r="G1673" i="1"/>
  <c r="C1673" i="1"/>
  <c r="H1673" i="1" s="1"/>
  <c r="H1672" i="1"/>
  <c r="C1672" i="1"/>
  <c r="G1672" i="1" s="1"/>
  <c r="G1671" i="1"/>
  <c r="C1671" i="1"/>
  <c r="H1671" i="1" s="1"/>
  <c r="H1670" i="1"/>
  <c r="C1670" i="1"/>
  <c r="G1670" i="1" s="1"/>
  <c r="G1669" i="1"/>
  <c r="C1669" i="1"/>
  <c r="H1669" i="1" s="1"/>
  <c r="H1668" i="1"/>
  <c r="C1668" i="1"/>
  <c r="G1668" i="1" s="1"/>
  <c r="G1667" i="1"/>
  <c r="C1667" i="1"/>
  <c r="H1667" i="1" s="1"/>
  <c r="H1666" i="1"/>
  <c r="C1666" i="1"/>
  <c r="G1666" i="1" s="1"/>
  <c r="G1665" i="1"/>
  <c r="C1665" i="1"/>
  <c r="H1665" i="1" s="1"/>
  <c r="H1664" i="1"/>
  <c r="C1664" i="1"/>
  <c r="G1664" i="1" s="1"/>
  <c r="G1663" i="1"/>
  <c r="C1663" i="1"/>
  <c r="H1663" i="1" s="1"/>
  <c r="H1662" i="1"/>
  <c r="C1662" i="1"/>
  <c r="G1662" i="1" s="1"/>
  <c r="G1661" i="1"/>
  <c r="C1661" i="1"/>
  <c r="H1661" i="1" s="1"/>
  <c r="H1660" i="1"/>
  <c r="C1660" i="1"/>
  <c r="G1660" i="1" s="1"/>
  <c r="G1659" i="1"/>
  <c r="C1659" i="1"/>
  <c r="H1659" i="1" s="1"/>
  <c r="H1658" i="1"/>
  <c r="C1658" i="1"/>
  <c r="G1658" i="1" s="1"/>
  <c r="G1657" i="1"/>
  <c r="C1657" i="1"/>
  <c r="H1657" i="1" s="1"/>
  <c r="H1656" i="1"/>
  <c r="C1656" i="1"/>
  <c r="G1656" i="1" s="1"/>
  <c r="G1655" i="1"/>
  <c r="C1655" i="1"/>
  <c r="H1655" i="1" s="1"/>
  <c r="H1654" i="1"/>
  <c r="C1654" i="1"/>
  <c r="G1654" i="1" s="1"/>
  <c r="G1653" i="1"/>
  <c r="C1653" i="1"/>
  <c r="H1653" i="1" s="1"/>
  <c r="H1652" i="1"/>
  <c r="C1652" i="1"/>
  <c r="G1652" i="1" s="1"/>
  <c r="G1651" i="1"/>
  <c r="C1651" i="1"/>
  <c r="H1651" i="1" s="1"/>
  <c r="H1650" i="1"/>
  <c r="C1650" i="1"/>
  <c r="G1650" i="1" s="1"/>
  <c r="G1649" i="1"/>
  <c r="C1649" i="1"/>
  <c r="H1649" i="1" s="1"/>
  <c r="H1648" i="1"/>
  <c r="C1648" i="1"/>
  <c r="G1648" i="1" s="1"/>
  <c r="G1647" i="1"/>
  <c r="C1647" i="1"/>
  <c r="H1647" i="1" s="1"/>
  <c r="H1646" i="1"/>
  <c r="C1646" i="1"/>
  <c r="G1646" i="1" s="1"/>
  <c r="G1645" i="1"/>
  <c r="C1645" i="1"/>
  <c r="H1645" i="1" s="1"/>
  <c r="H1644" i="1"/>
  <c r="C1644" i="1"/>
  <c r="G1644" i="1" s="1"/>
  <c r="G1643" i="1"/>
  <c r="C1643" i="1"/>
  <c r="H1643" i="1" s="1"/>
  <c r="H1642" i="1"/>
  <c r="C1642" i="1"/>
  <c r="G1642" i="1" s="1"/>
  <c r="G1641" i="1"/>
  <c r="C1641" i="1"/>
  <c r="H1641" i="1" s="1"/>
  <c r="H1640" i="1"/>
  <c r="C1640" i="1"/>
  <c r="G1640" i="1" s="1"/>
  <c r="G1639" i="1"/>
  <c r="C1639" i="1"/>
  <c r="H1639" i="1" s="1"/>
  <c r="H1638" i="1"/>
  <c r="C1638" i="1"/>
  <c r="G1638" i="1" s="1"/>
  <c r="G1637" i="1"/>
  <c r="C1637" i="1"/>
  <c r="H1637" i="1" s="1"/>
  <c r="H1636" i="1"/>
  <c r="C1636" i="1"/>
  <c r="G1636" i="1" s="1"/>
  <c r="C1635" i="1"/>
  <c r="H1635" i="1" s="1"/>
  <c r="C1634" i="1"/>
  <c r="G1634" i="1" s="1"/>
  <c r="G1633" i="1"/>
  <c r="C1633" i="1"/>
  <c r="H1633" i="1" s="1"/>
  <c r="H1632" i="1"/>
  <c r="C1632" i="1"/>
  <c r="G1632" i="1" s="1"/>
  <c r="G1631" i="1"/>
  <c r="C1631" i="1"/>
  <c r="H1631" i="1" s="1"/>
  <c r="H1630" i="1"/>
  <c r="C1630" i="1"/>
  <c r="G1630" i="1" s="1"/>
  <c r="G1629" i="1"/>
  <c r="C1629" i="1"/>
  <c r="H1629" i="1" s="1"/>
  <c r="C1628" i="1"/>
  <c r="G1628" i="1" s="1"/>
  <c r="G1627" i="1"/>
  <c r="C1627" i="1"/>
  <c r="H1627" i="1" s="1"/>
  <c r="H1626" i="1"/>
  <c r="C1626" i="1"/>
  <c r="G1626" i="1" s="1"/>
  <c r="G1625" i="1"/>
  <c r="C1625" i="1"/>
  <c r="H1625" i="1" s="1"/>
  <c r="H1624" i="1"/>
  <c r="C1624" i="1"/>
  <c r="G1624" i="1" s="1"/>
  <c r="C1620" i="1"/>
  <c r="G1620" i="1" s="1"/>
  <c r="G1619" i="1"/>
  <c r="C1619" i="1"/>
  <c r="H1619" i="1" s="1"/>
  <c r="H1618" i="1"/>
  <c r="C1618" i="1"/>
  <c r="G1618" i="1" s="1"/>
  <c r="G1617" i="1"/>
  <c r="C1617" i="1"/>
  <c r="H1617" i="1" s="1"/>
  <c r="H1616" i="1"/>
  <c r="C1616" i="1"/>
  <c r="G1616" i="1" s="1"/>
  <c r="G1615" i="1"/>
  <c r="C1615" i="1"/>
  <c r="H1615" i="1" s="1"/>
  <c r="H1614" i="1"/>
  <c r="C1614" i="1"/>
  <c r="G1614" i="1" s="1"/>
  <c r="G1613" i="1"/>
  <c r="C1613" i="1"/>
  <c r="H1613" i="1" s="1"/>
  <c r="C1612" i="1"/>
  <c r="G1612" i="1" s="1"/>
  <c r="C1611" i="1"/>
  <c r="H1611" i="1" s="1"/>
  <c r="C1610" i="1"/>
  <c r="G1610" i="1" s="1"/>
  <c r="G1609" i="1"/>
  <c r="C1609" i="1"/>
  <c r="H1609" i="1" s="1"/>
  <c r="H1608" i="1"/>
  <c r="C1608" i="1"/>
  <c r="G1608" i="1" s="1"/>
  <c r="C1607" i="1"/>
  <c r="H1607" i="1" s="1"/>
  <c r="C1606" i="1"/>
  <c r="G1606" i="1" s="1"/>
  <c r="C1605" i="1"/>
  <c r="H1605" i="1" s="1"/>
  <c r="G1603" i="1"/>
  <c r="C1603" i="1"/>
  <c r="H1603" i="1" s="1"/>
  <c r="C1601" i="1"/>
  <c r="H1601" i="1" s="1"/>
  <c r="H1600" i="1"/>
  <c r="C1600" i="1"/>
  <c r="G1600" i="1" s="1"/>
  <c r="G1599" i="1"/>
  <c r="C1599" i="1"/>
  <c r="H1599" i="1" s="1"/>
  <c r="H1598" i="1"/>
  <c r="C1598" i="1"/>
  <c r="G1598" i="1" s="1"/>
  <c r="G1597" i="1"/>
  <c r="C1597" i="1"/>
  <c r="H1597" i="1" s="1"/>
  <c r="H1596" i="1"/>
  <c r="C1596" i="1"/>
  <c r="G1596" i="1" s="1"/>
  <c r="G1595" i="1"/>
  <c r="C1594" i="1"/>
  <c r="C1593" i="1"/>
  <c r="H1593" i="1" s="1"/>
  <c r="C1592" i="1"/>
  <c r="G1591" i="1"/>
  <c r="C1591" i="1"/>
  <c r="H1591" i="1" s="1"/>
  <c r="C1590" i="1"/>
  <c r="G1589" i="1"/>
  <c r="C1589" i="1"/>
  <c r="H1589" i="1" s="1"/>
  <c r="C1588" i="1"/>
  <c r="G1587" i="1"/>
  <c r="C1587" i="1"/>
  <c r="H1587" i="1" s="1"/>
  <c r="C1586" i="1"/>
  <c r="C1584" i="1"/>
  <c r="H1582" i="1"/>
  <c r="C1582" i="1"/>
  <c r="G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D1546" i="1"/>
  <c r="J1546" i="1" s="1"/>
  <c r="C1546" i="1"/>
  <c r="D1545" i="1"/>
  <c r="J1545" i="1" s="1"/>
  <c r="C1545" i="1"/>
  <c r="D1544" i="1"/>
  <c r="J1544" i="1" s="1"/>
  <c r="C1544" i="1"/>
  <c r="D1543" i="1"/>
  <c r="J1543" i="1" s="1"/>
  <c r="C1543" i="1"/>
  <c r="D1542" i="1"/>
  <c r="J1542" i="1" s="1"/>
  <c r="C1542" i="1"/>
  <c r="D1541" i="1"/>
  <c r="J1541" i="1" s="1"/>
  <c r="C1541" i="1"/>
  <c r="H1540" i="1"/>
  <c r="D1540" i="1"/>
  <c r="C1540" i="1"/>
  <c r="G1540" i="1" s="1"/>
  <c r="D1539" i="1"/>
  <c r="H1539" i="1" s="1"/>
  <c r="C1539" i="1"/>
  <c r="D1538" i="1"/>
  <c r="H1538" i="1" s="1"/>
  <c r="C1538" i="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D1511" i="1"/>
  <c r="H1511" i="1" s="1"/>
  <c r="C1511"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D1390" i="1"/>
  <c r="H1390" i="1" s="1"/>
  <c r="C1390" i="1"/>
  <c r="D1389" i="1"/>
  <c r="H1389" i="1" s="1"/>
  <c r="C1389" i="1"/>
  <c r="D1388" i="1"/>
  <c r="C1388" i="1"/>
  <c r="D1387" i="1"/>
  <c r="C1387" i="1"/>
  <c r="D1386" i="1"/>
  <c r="C1386" i="1"/>
  <c r="D1385" i="1"/>
  <c r="C1385" i="1"/>
  <c r="D1384" i="1"/>
  <c r="C1384" i="1"/>
  <c r="D1383" i="1"/>
  <c r="C1383" i="1"/>
  <c r="D1382" i="1"/>
  <c r="H1382" i="1" s="1"/>
  <c r="C1382" i="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D1370" i="1"/>
  <c r="H1370" i="1" s="1"/>
  <c r="C1370" i="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D1342" i="1"/>
  <c r="H1342" i="1" s="1"/>
  <c r="C1342" i="1"/>
  <c r="D1341" i="1"/>
  <c r="H1341" i="1" s="1"/>
  <c r="C1341" i="1"/>
  <c r="D1340" i="1"/>
  <c r="C1340" i="1"/>
  <c r="D1339" i="1"/>
  <c r="C1339" i="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D1308" i="1"/>
  <c r="C1308" i="1"/>
  <c r="G1308" i="1" s="1"/>
  <c r="D1307" i="1"/>
  <c r="C1307" i="1"/>
  <c r="G1307" i="1" s="1"/>
  <c r="D1306" i="1"/>
  <c r="C1306" i="1"/>
  <c r="D1305" i="1"/>
  <c r="C1305" i="1"/>
  <c r="D1304" i="1"/>
  <c r="C1304" i="1"/>
  <c r="D1303" i="1"/>
  <c r="C1303" i="1"/>
  <c r="D1302" i="1"/>
  <c r="C1302" i="1"/>
  <c r="G1302" i="1" s="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D1291" i="1"/>
  <c r="C1291" i="1"/>
  <c r="D1290" i="1"/>
  <c r="C1290" i="1"/>
  <c r="G1290" i="1" s="1"/>
  <c r="D1289" i="1"/>
  <c r="C1289" i="1"/>
  <c r="G1289" i="1" s="1"/>
  <c r="D1288" i="1"/>
  <c r="C1288" i="1"/>
  <c r="G1288" i="1" s="1"/>
  <c r="D1287" i="1"/>
  <c r="C1287" i="1"/>
  <c r="D1286" i="1"/>
  <c r="C1286" i="1"/>
  <c r="G1286" i="1" s="1"/>
  <c r="D1285" i="1"/>
  <c r="C1285" i="1"/>
  <c r="G1285" i="1" s="1"/>
  <c r="D1284" i="1"/>
  <c r="C1284" i="1"/>
  <c r="G1284" i="1" s="1"/>
  <c r="D1283" i="1"/>
  <c r="C1283" i="1"/>
  <c r="G1283" i="1" s="1"/>
  <c r="D1282" i="1"/>
  <c r="C1282" i="1"/>
  <c r="G1282" i="1" s="1"/>
  <c r="D1281" i="1"/>
  <c r="C1281" i="1"/>
  <c r="D1280" i="1"/>
  <c r="C1280" i="1"/>
  <c r="G1280" i="1" s="1"/>
  <c r="D1279" i="1"/>
  <c r="C1279" i="1"/>
  <c r="G1279" i="1" s="1"/>
  <c r="D1278" i="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C1260" i="1"/>
  <c r="C1259" i="1"/>
  <c r="D1258" i="1"/>
  <c r="C1258" i="1"/>
  <c r="G1258" i="1" s="1"/>
  <c r="D1257" i="1"/>
  <c r="C1257" i="1"/>
  <c r="D1256" i="1"/>
  <c r="C1256" i="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C1222" i="1"/>
  <c r="G1222" i="1" s="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D1179" i="1"/>
  <c r="C1179" i="1"/>
  <c r="G1179" i="1" s="1"/>
  <c r="D1178" i="1"/>
  <c r="C1178" i="1"/>
  <c r="G1178" i="1" s="1"/>
  <c r="D1177" i="1"/>
  <c r="C1177" i="1"/>
  <c r="D1176" i="1"/>
  <c r="C1176" i="1"/>
  <c r="D1175" i="1"/>
  <c r="C1175" i="1"/>
  <c r="G1175" i="1" s="1"/>
  <c r="D1174" i="1"/>
  <c r="C1174" i="1"/>
  <c r="G1174" i="1" s="1"/>
  <c r="D1173" i="1"/>
  <c r="C1173" i="1"/>
  <c r="G1173" i="1" s="1"/>
  <c r="D1172" i="1"/>
  <c r="C1172" i="1"/>
  <c r="G1172" i="1" s="1"/>
  <c r="D1171" i="1"/>
  <c r="C1171" i="1"/>
  <c r="G1171" i="1" s="1"/>
  <c r="D1170" i="1"/>
  <c r="C1170" i="1"/>
  <c r="G1170" i="1" s="1"/>
  <c r="D1169" i="1"/>
  <c r="C1169" i="1"/>
  <c r="D1168" i="1"/>
  <c r="C1168" i="1"/>
  <c r="G1168" i="1" s="1"/>
  <c r="D1167" i="1"/>
  <c r="C1167" i="1"/>
  <c r="G1167" i="1" s="1"/>
  <c r="D1166" i="1"/>
  <c r="C1166" i="1"/>
  <c r="D1165" i="1"/>
  <c r="C1165" i="1"/>
  <c r="D1164" i="1"/>
  <c r="C1164" i="1"/>
  <c r="G1164" i="1" s="1"/>
  <c r="D1163" i="1"/>
  <c r="C1163" i="1"/>
  <c r="G1163" i="1" s="1"/>
  <c r="D1162" i="1"/>
  <c r="C1162" i="1"/>
  <c r="G1162" i="1" s="1"/>
  <c r="D1161" i="1"/>
  <c r="C1161" i="1"/>
  <c r="D1160" i="1"/>
  <c r="C1160" i="1"/>
  <c r="G1160" i="1" s="1"/>
  <c r="D1159" i="1"/>
  <c r="C1159" i="1"/>
  <c r="G1159" i="1" s="1"/>
  <c r="D1158" i="1"/>
  <c r="C1158" i="1"/>
  <c r="G1158" i="1" s="1"/>
  <c r="D1157" i="1"/>
  <c r="C1157" i="1"/>
  <c r="G1157" i="1" s="1"/>
  <c r="D1156" i="1"/>
  <c r="C1156" i="1"/>
  <c r="G1156" i="1" s="1"/>
  <c r="D1155" i="1"/>
  <c r="C1155" i="1"/>
  <c r="D1154" i="1"/>
  <c r="C1154" i="1"/>
  <c r="G1154" i="1" s="1"/>
  <c r="D1153" i="1"/>
  <c r="C1153" i="1"/>
  <c r="G1153" i="1" s="1"/>
  <c r="C1152"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D1092" i="1"/>
  <c r="C1092" i="1"/>
  <c r="G1092" i="1" s="1"/>
  <c r="D1091" i="1"/>
  <c r="C1091" i="1"/>
  <c r="G1091" i="1" s="1"/>
  <c r="D1090" i="1"/>
  <c r="C1090" i="1"/>
  <c r="D1089" i="1"/>
  <c r="C1089" i="1"/>
  <c r="G1089" i="1" s="1"/>
  <c r="D1088" i="1"/>
  <c r="C1088" i="1"/>
  <c r="G1088" i="1" s="1"/>
  <c r="C1087" i="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D1077" i="1"/>
  <c r="C1077" i="1"/>
  <c r="G1077" i="1" s="1"/>
  <c r="D1076" i="1"/>
  <c r="C1076" i="1"/>
  <c r="C1075" i="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D1059" i="1"/>
  <c r="C1059" i="1"/>
  <c r="D1058" i="1"/>
  <c r="C1058" i="1"/>
  <c r="G1058" i="1" s="1"/>
  <c r="D1057" i="1"/>
  <c r="C1057" i="1"/>
  <c r="D1056" i="1"/>
  <c r="C1056" i="1"/>
  <c r="G1056" i="1" s="1"/>
  <c r="D1055" i="1"/>
  <c r="C1055" i="1"/>
  <c r="G1055" i="1" s="1"/>
  <c r="D1054" i="1"/>
  <c r="C1054" i="1"/>
  <c r="G1054" i="1" s="1"/>
  <c r="D1053" i="1"/>
  <c r="C1053" i="1"/>
  <c r="G1053" i="1" s="1"/>
  <c r="D1052" i="1"/>
  <c r="C1052" i="1"/>
  <c r="D1051" i="1"/>
  <c r="C1051" i="1"/>
  <c r="G1051" i="1" s="1"/>
  <c r="D1050" i="1"/>
  <c r="C1050" i="1"/>
  <c r="D1049" i="1"/>
  <c r="C1049" i="1"/>
  <c r="G1049" i="1" s="1"/>
  <c r="D1048" i="1"/>
  <c r="C1048" i="1"/>
  <c r="G1048" i="1" s="1"/>
  <c r="D1047" i="1"/>
  <c r="C1047" i="1"/>
  <c r="G1047" i="1" s="1"/>
  <c r="D1046" i="1"/>
  <c r="C1046" i="1"/>
  <c r="G1046" i="1" s="1"/>
  <c r="D1045" i="1"/>
  <c r="C1045" i="1"/>
  <c r="D1044" i="1"/>
  <c r="C1044" i="1"/>
  <c r="G1044" i="1" s="1"/>
  <c r="D1043" i="1"/>
  <c r="C1043" i="1"/>
  <c r="G1043" i="1" s="1"/>
  <c r="D1042" i="1"/>
  <c r="C1042" i="1"/>
  <c r="D1041" i="1"/>
  <c r="C1041" i="1"/>
  <c r="D1040" i="1"/>
  <c r="C1040" i="1"/>
  <c r="D1039" i="1"/>
  <c r="C1039" i="1"/>
  <c r="G1039" i="1" s="1"/>
  <c r="D1038" i="1"/>
  <c r="C1038" i="1"/>
  <c r="G1038" i="1" s="1"/>
  <c r="D1037" i="1"/>
  <c r="C1037" i="1"/>
  <c r="G1037" i="1" s="1"/>
  <c r="D1036" i="1"/>
  <c r="C1036" i="1"/>
  <c r="G1036" i="1" s="1"/>
  <c r="D1035" i="1"/>
  <c r="C1035" i="1"/>
  <c r="G1035" i="1" s="1"/>
  <c r="D1034" i="1"/>
  <c r="C1034" i="1"/>
  <c r="G1034" i="1" s="1"/>
  <c r="D1033" i="1"/>
  <c r="C1033" i="1"/>
  <c r="D1032" i="1"/>
  <c r="C1032" i="1"/>
  <c r="G1032" i="1" s="1"/>
  <c r="D1031" i="1"/>
  <c r="C1031" i="1"/>
  <c r="D1030" i="1"/>
  <c r="C1030" i="1"/>
  <c r="D1029" i="1"/>
  <c r="C1029" i="1"/>
  <c r="D1028" i="1"/>
  <c r="C1028" i="1"/>
  <c r="G1028" i="1" s="1"/>
  <c r="D1027" i="1"/>
  <c r="C1027" i="1"/>
  <c r="D1026" i="1"/>
  <c r="C1026" i="1"/>
  <c r="D1025" i="1"/>
  <c r="C1025" i="1"/>
  <c r="G1025" i="1" s="1"/>
  <c r="C1024" i="1"/>
  <c r="D1023" i="1"/>
  <c r="C1023" i="1"/>
  <c r="G1023" i="1" s="1"/>
  <c r="D1022" i="1"/>
  <c r="C1022" i="1"/>
  <c r="G1022" i="1" s="1"/>
  <c r="D1021" i="1"/>
  <c r="C1021" i="1"/>
  <c r="G1021" i="1" s="1"/>
  <c r="D1020" i="1"/>
  <c r="C1020" i="1"/>
  <c r="G1020" i="1" s="1"/>
  <c r="D1019" i="1"/>
  <c r="C1019" i="1"/>
  <c r="G1019" i="1" s="1"/>
  <c r="D1018" i="1"/>
  <c r="C1018" i="1"/>
  <c r="G1018" i="1" s="1"/>
  <c r="C1017" i="1"/>
  <c r="D1016" i="1"/>
  <c r="C1016" i="1"/>
  <c r="G1016" i="1" s="1"/>
  <c r="D1015" i="1"/>
  <c r="C1015" i="1"/>
  <c r="G1015" i="1" s="1"/>
  <c r="D1014" i="1"/>
  <c r="C1014" i="1"/>
  <c r="D1013" i="1"/>
  <c r="C1013" i="1"/>
  <c r="C1012"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D847" i="1"/>
  <c r="C847" i="1"/>
  <c r="G847" i="1" s="1"/>
  <c r="D846" i="1"/>
  <c r="C846" i="1"/>
  <c r="G846" i="1" s="1"/>
  <c r="D845" i="1"/>
  <c r="C845" i="1"/>
  <c r="G845" i="1" s="1"/>
  <c r="D844" i="1"/>
  <c r="C844" i="1"/>
  <c r="D843" i="1"/>
  <c r="C843" i="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D736" i="1"/>
  <c r="C736" i="1"/>
  <c r="G736" i="1" s="1"/>
  <c r="D735" i="1"/>
  <c r="C735" i="1"/>
  <c r="G735" i="1" s="1"/>
  <c r="D734" i="1"/>
  <c r="C734" i="1"/>
  <c r="G734" i="1" s="1"/>
  <c r="D733" i="1"/>
  <c r="C733" i="1"/>
  <c r="G733" i="1" s="1"/>
  <c r="D732" i="1"/>
  <c r="C732" i="1"/>
  <c r="G732" i="1" s="1"/>
  <c r="D731" i="1"/>
  <c r="C731" i="1"/>
  <c r="D730" i="1"/>
  <c r="C730" i="1"/>
  <c r="G730" i="1" s="1"/>
  <c r="D729" i="1"/>
  <c r="C729" i="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D677" i="1"/>
  <c r="C677" i="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C649" i="1"/>
  <c r="D648" i="1"/>
  <c r="C648" i="1"/>
  <c r="D647" i="1"/>
  <c r="C647" i="1"/>
  <c r="D646" i="1"/>
  <c r="C646" i="1"/>
  <c r="G646" i="1" s="1"/>
  <c r="D645" i="1"/>
  <c r="C645" i="1"/>
  <c r="G645" i="1" s="1"/>
  <c r="C641" i="1"/>
  <c r="D636" i="1"/>
  <c r="C636" i="1"/>
  <c r="D635" i="1"/>
  <c r="C635" i="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C578" i="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C530" i="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D424" i="1"/>
  <c r="C423" i="1"/>
  <c r="D422" i="1"/>
  <c r="C422" i="1"/>
  <c r="D421" i="1"/>
  <c r="C421" i="1"/>
  <c r="D416" i="1"/>
  <c r="C416" i="1"/>
  <c r="D415" i="1"/>
  <c r="C415" i="1"/>
  <c r="D414" i="1"/>
  <c r="C414" i="1"/>
  <c r="D411" i="1"/>
  <c r="C411" i="1"/>
  <c r="G411" i="1" s="1"/>
  <c r="D410" i="1"/>
  <c r="C410" i="1"/>
  <c r="G410" i="1" s="1"/>
  <c r="D409" i="1"/>
  <c r="C409" i="1"/>
  <c r="G409" i="1" s="1"/>
  <c r="D408" i="1"/>
  <c r="C408" i="1"/>
  <c r="G408" i="1" s="1"/>
  <c r="D407" i="1"/>
  <c r="C407" i="1"/>
  <c r="G407" i="1" s="1"/>
  <c r="D406" i="1"/>
  <c r="C406" i="1"/>
  <c r="G406" i="1" s="1"/>
  <c r="D405" i="1"/>
  <c r="C405" i="1"/>
  <c r="G405" i="1" s="1"/>
  <c r="D404" i="1"/>
  <c r="C404" i="1"/>
  <c r="G404" i="1" s="1"/>
  <c r="D403" i="1"/>
  <c r="C403" i="1"/>
  <c r="G403" i="1" s="1"/>
  <c r="D402" i="1"/>
  <c r="C402" i="1"/>
  <c r="G402" i="1" s="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D388" i="1"/>
  <c r="C388" i="1"/>
  <c r="D387" i="1"/>
  <c r="C387" i="1"/>
  <c r="G387" i="1" s="1"/>
  <c r="D386" i="1"/>
  <c r="C386" i="1"/>
  <c r="G386" i="1" s="1"/>
  <c r="D385" i="1"/>
  <c r="C385" i="1"/>
  <c r="G385" i="1" s="1"/>
  <c r="D384" i="1"/>
  <c r="C384" i="1"/>
  <c r="G384" i="1" s="1"/>
  <c r="D383" i="1"/>
  <c r="C383" i="1"/>
  <c r="G383" i="1" s="1"/>
  <c r="D382" i="1"/>
  <c r="C382" i="1"/>
  <c r="G382" i="1" s="1"/>
  <c r="D381" i="1"/>
  <c r="C381" i="1"/>
  <c r="D380" i="1"/>
  <c r="C380" i="1"/>
  <c r="D379" i="1"/>
  <c r="C379" i="1"/>
  <c r="G379" i="1" s="1"/>
  <c r="D378" i="1"/>
  <c r="C378" i="1"/>
  <c r="G378" i="1" s="1"/>
  <c r="D377" i="1"/>
  <c r="C377" i="1"/>
  <c r="D376" i="1"/>
  <c r="C376" i="1"/>
  <c r="D375" i="1"/>
  <c r="C375" i="1"/>
  <c r="D374" i="1"/>
  <c r="C374" i="1"/>
  <c r="D373" i="1"/>
  <c r="C373" i="1"/>
  <c r="G373" i="1" s="1"/>
  <c r="D372" i="1"/>
  <c r="C372" i="1"/>
  <c r="G372" i="1" s="1"/>
  <c r="D371" i="1"/>
  <c r="C371" i="1"/>
  <c r="G371" i="1" s="1"/>
  <c r="D370" i="1"/>
  <c r="C370" i="1"/>
  <c r="G370" i="1" s="1"/>
  <c r="D369" i="1"/>
  <c r="C369" i="1"/>
  <c r="G369" i="1" s="1"/>
  <c r="D368" i="1"/>
  <c r="C368" i="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C356" i="1"/>
  <c r="G356"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5" i="1"/>
  <c r="C345" i="1"/>
  <c r="G345"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H306" i="1" s="1"/>
  <c r="C306" i="1"/>
  <c r="G306" i="1" s="1"/>
  <c r="D305" i="1"/>
  <c r="H305" i="1" s="1"/>
  <c r="C305" i="1"/>
  <c r="G305" i="1" s="1"/>
  <c r="D304" i="1"/>
  <c r="C304" i="1"/>
  <c r="G304" i="1" s="1"/>
  <c r="D302" i="1"/>
  <c r="C302" i="1"/>
  <c r="D301" i="1"/>
  <c r="C301" i="1"/>
  <c r="D300" i="1"/>
  <c r="C300" i="1"/>
  <c r="G300" i="1" s="1"/>
  <c r="D299" i="1"/>
  <c r="C299" i="1"/>
  <c r="D298" i="1"/>
  <c r="C298" i="1"/>
  <c r="D294" i="1"/>
  <c r="C294" i="1"/>
  <c r="D293" i="1"/>
  <c r="C293" i="1"/>
  <c r="D292" i="1"/>
  <c r="C292" i="1"/>
  <c r="D291" i="1"/>
  <c r="C291" i="1"/>
  <c r="D290" i="1"/>
  <c r="C290" i="1"/>
  <c r="G290" i="1" s="1"/>
  <c r="D289" i="1"/>
  <c r="C289" i="1"/>
  <c r="G289" i="1" s="1"/>
  <c r="D288" i="1"/>
  <c r="C288" i="1"/>
  <c r="G288" i="1" s="1"/>
  <c r="D287" i="1"/>
  <c r="C287" i="1"/>
  <c r="G287" i="1" s="1"/>
  <c r="D286" i="1"/>
  <c r="C286" i="1"/>
  <c r="G286" i="1" s="1"/>
  <c r="D285" i="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C272" i="1"/>
  <c r="D271" i="1"/>
  <c r="C271" i="1"/>
  <c r="G271" i="1" s="1"/>
  <c r="D270" i="1"/>
  <c r="C270" i="1"/>
  <c r="D269" i="1"/>
  <c r="D268" i="1"/>
  <c r="C268" i="1"/>
  <c r="G268" i="1" s="1"/>
  <c r="D267" i="1"/>
  <c r="C267" i="1"/>
  <c r="G267" i="1" s="1"/>
  <c r="D266" i="1"/>
  <c r="C266" i="1"/>
  <c r="C265" i="1"/>
  <c r="D264" i="1"/>
  <c r="C264" i="1"/>
  <c r="G264" i="1" s="1"/>
  <c r="D263" i="1"/>
  <c r="C263" i="1"/>
  <c r="G263" i="1" s="1"/>
  <c r="D262" i="1"/>
  <c r="H262" i="1" s="1"/>
  <c r="C262" i="1"/>
  <c r="G262" i="1" s="1"/>
  <c r="D261" i="1"/>
  <c r="C261" i="1"/>
  <c r="G261" i="1" s="1"/>
  <c r="D260" i="1"/>
  <c r="C260" i="1"/>
  <c r="G260" i="1" s="1"/>
  <c r="D259" i="1"/>
  <c r="C259" i="1"/>
  <c r="G259" i="1" s="1"/>
  <c r="C258" i="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C220" i="1"/>
  <c r="G220" i="1" s="1"/>
  <c r="D219" i="1"/>
  <c r="C219" i="1"/>
  <c r="G219" i="1" s="1"/>
  <c r="D218" i="1"/>
  <c r="C218" i="1"/>
  <c r="G218" i="1" s="1"/>
  <c r="D217" i="1"/>
  <c r="C217" i="1"/>
  <c r="G217" i="1" s="1"/>
  <c r="D216" i="1"/>
  <c r="C216" i="1"/>
  <c r="G216" i="1" s="1"/>
  <c r="D215" i="1"/>
  <c r="C215" i="1"/>
  <c r="D214" i="1"/>
  <c r="C214" i="1"/>
  <c r="G214" i="1" s="1"/>
  <c r="D213" i="1"/>
  <c r="C213" i="1"/>
  <c r="D212" i="1"/>
  <c r="C212" i="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C198" i="1"/>
  <c r="D197" i="1"/>
  <c r="C197" i="1"/>
  <c r="D196" i="1"/>
  <c r="C196" i="1"/>
  <c r="D195" i="1"/>
  <c r="C195" i="1"/>
  <c r="D194" i="1"/>
  <c r="C194" i="1"/>
  <c r="D193" i="1"/>
  <c r="C193" i="1"/>
  <c r="D192" i="1"/>
  <c r="C192" i="1"/>
  <c r="D191" i="1"/>
  <c r="C191" i="1"/>
  <c r="D190" i="1"/>
  <c r="C190" i="1"/>
  <c r="D189" i="1"/>
  <c r="C189" i="1"/>
  <c r="G189" i="1" s="1"/>
  <c r="D188" i="1"/>
  <c r="C188" i="1"/>
  <c r="G188" i="1" s="1"/>
  <c r="D187" i="1"/>
  <c r="C187" i="1"/>
  <c r="G187" i="1" s="1"/>
  <c r="D186" i="1"/>
  <c r="C186" i="1"/>
  <c r="G186" i="1" s="1"/>
  <c r="D185" i="1"/>
  <c r="C185" i="1"/>
  <c r="G185" i="1" s="1"/>
  <c r="D184" i="1"/>
  <c r="C184" i="1"/>
  <c r="D183" i="1"/>
  <c r="C183" i="1"/>
  <c r="D182" i="1"/>
  <c r="C182" i="1"/>
  <c r="D181" i="1"/>
  <c r="C181" i="1"/>
  <c r="G181" i="1" s="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9" i="1"/>
  <c r="C159" i="1"/>
  <c r="D158" i="1"/>
  <c r="C158" i="1"/>
  <c r="D157" i="1"/>
  <c r="C157" i="1"/>
  <c r="G157" i="1" s="1"/>
  <c r="D156" i="1"/>
  <c r="C156" i="1"/>
  <c r="D155" i="1"/>
  <c r="C155" i="1"/>
  <c r="D154" i="1"/>
  <c r="C154" i="1"/>
  <c r="D153" i="1"/>
  <c r="C153" i="1"/>
  <c r="D152" i="1"/>
  <c r="C152" i="1"/>
  <c r="G152" i="1" s="1"/>
  <c r="D151" i="1"/>
  <c r="C151" i="1"/>
  <c r="D150" i="1"/>
  <c r="C150" i="1"/>
  <c r="C149" i="1"/>
  <c r="D147" i="1"/>
  <c r="C147" i="1"/>
  <c r="G147" i="1" s="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G133" i="1" s="1"/>
  <c r="D132" i="1"/>
  <c r="C132" i="1"/>
  <c r="G132" i="1" s="1"/>
  <c r="D131" i="1"/>
  <c r="C131" i="1"/>
  <c r="G131" i="1" s="1"/>
  <c r="D130" i="1"/>
  <c r="C130" i="1"/>
  <c r="G130" i="1" s="1"/>
  <c r="D129" i="1"/>
  <c r="C129" i="1"/>
  <c r="G129" i="1" s="1"/>
  <c r="D128" i="1"/>
  <c r="C128" i="1"/>
  <c r="G128" i="1" s="1"/>
  <c r="D127" i="1"/>
  <c r="C127" i="1"/>
  <c r="G127" i="1" s="1"/>
  <c r="D126" i="1"/>
  <c r="C126" i="1"/>
  <c r="G126" i="1" s="1"/>
  <c r="C125" i="1"/>
  <c r="D124" i="1"/>
  <c r="C124" i="1"/>
  <c r="G124" i="1" s="1"/>
  <c r="D123" i="1"/>
  <c r="C123" i="1"/>
  <c r="G123" i="1" s="1"/>
  <c r="C122" i="1"/>
  <c r="C121" i="1"/>
  <c r="D120" i="1"/>
  <c r="C120" i="1"/>
  <c r="G120" i="1" s="1"/>
  <c r="D119" i="1"/>
  <c r="C119" i="1"/>
  <c r="G119" i="1" s="1"/>
  <c r="D118" i="1"/>
  <c r="C118" i="1"/>
  <c r="G118" i="1" s="1"/>
  <c r="D117" i="1"/>
  <c r="C117" i="1"/>
  <c r="G117" i="1" s="1"/>
  <c r="D116" i="1"/>
  <c r="C116" i="1"/>
  <c r="G116" i="1" s="1"/>
  <c r="D115" i="1"/>
  <c r="C115" i="1"/>
  <c r="G115" i="1" s="1"/>
  <c r="D114" i="1"/>
  <c r="C114" i="1"/>
  <c r="G114" i="1" s="1"/>
  <c r="D113" i="1"/>
  <c r="C113" i="1"/>
  <c r="G113" i="1" s="1"/>
  <c r="D112" i="1"/>
  <c r="C112" i="1"/>
  <c r="G112" i="1" s="1"/>
  <c r="D111" i="1"/>
  <c r="C111" i="1"/>
  <c r="G111" i="1" s="1"/>
  <c r="D110" i="1"/>
  <c r="C110" i="1"/>
  <c r="G110" i="1" s="1"/>
  <c r="D109" i="1"/>
  <c r="C109" i="1"/>
  <c r="G109" i="1" s="1"/>
  <c r="C108" i="1"/>
  <c r="D107" i="1"/>
  <c r="C107" i="1"/>
  <c r="G107" i="1" s="1"/>
  <c r="D106" i="1"/>
  <c r="C106" i="1"/>
  <c r="G106" i="1" s="1"/>
  <c r="D105" i="1"/>
  <c r="C105" i="1"/>
  <c r="G105" i="1" s="1"/>
  <c r="D104" i="1"/>
  <c r="C104" i="1"/>
  <c r="G104" i="1" s="1"/>
  <c r="D103" i="1"/>
  <c r="C103" i="1"/>
  <c r="G103" i="1" s="1"/>
  <c r="C102"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C79" i="1"/>
  <c r="C78" i="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G34" i="1"/>
  <c r="D34" i="1"/>
  <c r="C34" i="1"/>
  <c r="H34" i="1" s="1"/>
  <c r="D33" i="1"/>
  <c r="C33" i="1"/>
  <c r="G33" i="1" s="1"/>
  <c r="D32" i="1"/>
  <c r="C32" i="1"/>
  <c r="G32" i="1" s="1"/>
  <c r="D31" i="1"/>
  <c r="C31" i="1"/>
  <c r="G31" i="1" s="1"/>
  <c r="D30" i="1"/>
  <c r="C30" i="1"/>
  <c r="G30" i="1" s="1"/>
  <c r="D29" i="1"/>
  <c r="C29" i="1"/>
  <c r="H29" i="1" s="1"/>
  <c r="D28" i="1"/>
  <c r="C28" i="1"/>
  <c r="H28" i="1" s="1"/>
  <c r="D27" i="1"/>
  <c r="C27" i="1"/>
  <c r="H27" i="1" s="1"/>
  <c r="D26" i="1"/>
  <c r="C26" i="1"/>
  <c r="G26" i="1" s="1"/>
  <c r="D25" i="1"/>
  <c r="C25" i="1"/>
  <c r="H25" i="1" s="1"/>
  <c r="D24" i="1"/>
  <c r="C24" i="1"/>
  <c r="H24" i="1" s="1"/>
  <c r="D23" i="1"/>
  <c r="C23" i="1"/>
  <c r="G23" i="1" s="1"/>
  <c r="D22" i="1"/>
  <c r="C22" i="1"/>
  <c r="H22" i="1" s="1"/>
  <c r="D21" i="1"/>
  <c r="C21" i="1"/>
  <c r="H21" i="1" s="1"/>
  <c r="G20" i="1"/>
  <c r="D20" i="1"/>
  <c r="C20" i="1"/>
  <c r="H20" i="1" s="1"/>
  <c r="D19" i="1"/>
  <c r="C19" i="1"/>
  <c r="G19" i="1" s="1"/>
  <c r="D18" i="1"/>
  <c r="C18" i="1"/>
  <c r="G18" i="1" s="1"/>
  <c r="D17" i="1"/>
  <c r="C17" i="1"/>
  <c r="G17" i="1" s="1"/>
  <c r="G16" i="1"/>
  <c r="D16" i="1"/>
  <c r="C16" i="1"/>
  <c r="H16" i="1" s="1"/>
  <c r="D15" i="1"/>
  <c r="C15" i="1"/>
  <c r="H15" i="1" s="1"/>
  <c r="D14" i="1"/>
  <c r="C14" i="1"/>
  <c r="H14" i="1" s="1"/>
  <c r="D13" i="1"/>
  <c r="C13" i="1"/>
  <c r="H13" i="1" s="1"/>
  <c r="D12" i="1"/>
  <c r="C12" i="1"/>
  <c r="G12" i="1" s="1"/>
  <c r="D11" i="1"/>
  <c r="C11" i="1"/>
  <c r="G11" i="1" s="1"/>
  <c r="D10" i="1"/>
  <c r="C10" i="1"/>
  <c r="G10" i="1" s="1"/>
  <c r="D9" i="1"/>
  <c r="C9" i="1"/>
  <c r="G9" i="1" s="1"/>
  <c r="D8" i="1"/>
  <c r="C8" i="1"/>
  <c r="H8" i="1" s="1"/>
  <c r="D7" i="1"/>
  <c r="C7" i="1"/>
  <c r="H7" i="1" s="1"/>
  <c r="D6" i="1"/>
  <c r="C6" i="1"/>
  <c r="H6" i="1" s="1"/>
  <c r="D5" i="1"/>
  <c r="C5" i="1"/>
  <c r="H5" i="1" s="1"/>
  <c r="G4" i="1"/>
  <c r="D4" i="1"/>
  <c r="C4" i="1"/>
  <c r="H4" i="1" s="1"/>
  <c r="C3" i="1"/>
  <c r="E36" i="9" l="1"/>
  <c r="B36" i="9" s="1"/>
  <c r="E307" i="9"/>
  <c r="B307" i="9" s="1"/>
  <c r="E311" i="9"/>
  <c r="B311" i="9" s="1"/>
  <c r="E327" i="9"/>
  <c r="B327" i="9" s="1"/>
  <c r="G1306" i="1"/>
  <c r="G1683" i="1"/>
  <c r="H1628" i="1"/>
  <c r="H1634" i="1"/>
  <c r="G1635" i="1"/>
  <c r="G192" i="1"/>
  <c r="G172" i="1"/>
  <c r="E320" i="9"/>
  <c r="B320" i="9" s="1"/>
  <c r="E324" i="9"/>
  <c r="B324" i="9" s="1"/>
  <c r="G1511" i="1"/>
  <c r="D1537" i="1"/>
  <c r="G1538" i="1"/>
  <c r="G1176" i="1"/>
  <c r="G1177" i="1"/>
  <c r="F171" i="5"/>
  <c r="G1292" i="1"/>
  <c r="C1278" i="1"/>
  <c r="G1291" i="1"/>
  <c r="G1278" i="1"/>
  <c r="G1281" i="1"/>
  <c r="G1287" i="1"/>
  <c r="G1388" i="1"/>
  <c r="H1388" i="1"/>
  <c r="H1387" i="1"/>
  <c r="H1385" i="1"/>
  <c r="H1386" i="1"/>
  <c r="G1386" i="1"/>
  <c r="G1384" i="1"/>
  <c r="H1384" i="1"/>
  <c r="G1305" i="1"/>
  <c r="G1342" i="1"/>
  <c r="E335" i="9"/>
  <c r="B335" i="9" s="1"/>
  <c r="H1383" i="1"/>
  <c r="E340" i="9"/>
  <c r="B340" i="9" s="1"/>
  <c r="G1339" i="1"/>
  <c r="G1340" i="1"/>
  <c r="G1304" i="1"/>
  <c r="G1303" i="1"/>
  <c r="G1309" i="1"/>
  <c r="G1390" i="1"/>
  <c r="G1382" i="1"/>
  <c r="E319" i="9"/>
  <c r="B319" i="9" s="1"/>
  <c r="G1370" i="1"/>
  <c r="G1259" i="1"/>
  <c r="G1260" i="1"/>
  <c r="F255" i="5"/>
  <c r="G1256" i="1"/>
  <c r="G1257" i="1"/>
  <c r="E251" i="5"/>
  <c r="E176" i="5" s="1"/>
  <c r="D1180" i="1" s="1"/>
  <c r="G1169" i="1"/>
  <c r="G1166" i="1"/>
  <c r="G1165" i="1"/>
  <c r="G1155" i="1"/>
  <c r="G1161" i="1"/>
  <c r="F82" i="5"/>
  <c r="G1087" i="1"/>
  <c r="G1090" i="1"/>
  <c r="E70" i="5"/>
  <c r="D1075" i="1" s="1"/>
  <c r="G1075" i="1" s="1"/>
  <c r="G1076" i="1"/>
  <c r="G1078" i="1"/>
  <c r="G1060" i="1"/>
  <c r="G1057" i="1"/>
  <c r="G1059" i="1"/>
  <c r="G1045" i="1"/>
  <c r="G1033" i="1"/>
  <c r="G1050" i="1"/>
  <c r="G1052" i="1"/>
  <c r="F45" i="5"/>
  <c r="G1042" i="1"/>
  <c r="G1040" i="1"/>
  <c r="G1041" i="1"/>
  <c r="F35" i="5"/>
  <c r="G1031" i="1"/>
  <c r="G1030" i="1"/>
  <c r="G1029" i="1"/>
  <c r="G1027" i="1"/>
  <c r="G1026" i="1"/>
  <c r="G1017" i="1"/>
  <c r="D1024" i="1"/>
  <c r="G1024" i="1" s="1"/>
  <c r="E7" i="5"/>
  <c r="F19" i="5"/>
  <c r="G1013" i="1"/>
  <c r="G1014" i="1"/>
  <c r="H1686" i="1"/>
  <c r="G1681" i="1"/>
  <c r="H1682" i="1"/>
  <c r="H1620" i="1"/>
  <c r="H1612" i="1"/>
  <c r="G1611" i="1"/>
  <c r="H1610" i="1"/>
  <c r="C1604" i="1"/>
  <c r="G1604" i="1" s="1"/>
  <c r="G1607" i="1"/>
  <c r="H1606" i="1"/>
  <c r="H1602" i="1"/>
  <c r="H1604" i="1"/>
  <c r="G1605" i="1"/>
  <c r="G1601" i="1"/>
  <c r="G1593" i="1"/>
  <c r="C1585" i="1"/>
  <c r="G636" i="1"/>
  <c r="G635" i="1"/>
  <c r="G848" i="1"/>
  <c r="G844" i="1"/>
  <c r="G843" i="1"/>
  <c r="G737" i="1"/>
  <c r="G731" i="1"/>
  <c r="G729" i="1"/>
  <c r="G678" i="1"/>
  <c r="G677" i="1"/>
  <c r="G648" i="1"/>
  <c r="G647" i="1"/>
  <c r="G649" i="1"/>
  <c r="G302" i="1"/>
  <c r="G299" i="1"/>
  <c r="G292" i="1"/>
  <c r="G291" i="1"/>
  <c r="G293" i="1"/>
  <c r="G294" i="1"/>
  <c r="G416" i="1"/>
  <c r="G415" i="1"/>
  <c r="G414" i="1"/>
  <c r="G388" i="1"/>
  <c r="G389" i="1"/>
  <c r="F393" i="4"/>
  <c r="G381" i="1"/>
  <c r="G380" i="1"/>
  <c r="G377" i="1"/>
  <c r="G376" i="1"/>
  <c r="G368" i="1"/>
  <c r="G374" i="1"/>
  <c r="G375" i="1"/>
  <c r="G301" i="1"/>
  <c r="G423" i="1"/>
  <c r="F428" i="4"/>
  <c r="E648" i="4"/>
  <c r="D642" i="1" s="1"/>
  <c r="G298" i="1"/>
  <c r="G421" i="1"/>
  <c r="G422" i="1"/>
  <c r="G270" i="1"/>
  <c r="G272" i="1"/>
  <c r="D265" i="1"/>
  <c r="G258" i="1"/>
  <c r="G265" i="1"/>
  <c r="G266" i="1"/>
  <c r="F269" i="4"/>
  <c r="G215" i="1"/>
  <c r="G198" i="1"/>
  <c r="G212" i="1"/>
  <c r="G213" i="1"/>
  <c r="E202" i="4"/>
  <c r="D198" i="1" s="1"/>
  <c r="F216" i="4"/>
  <c r="G197" i="1"/>
  <c r="G196" i="1"/>
  <c r="G195" i="1"/>
  <c r="G194" i="1"/>
  <c r="G193" i="1"/>
  <c r="G190" i="1"/>
  <c r="G191" i="1"/>
  <c r="F194" i="4"/>
  <c r="G184" i="1"/>
  <c r="G183" i="1"/>
  <c r="G182" i="1"/>
  <c r="D174" i="1"/>
  <c r="G180" i="1"/>
  <c r="G179" i="1"/>
  <c r="G178" i="1"/>
  <c r="G177" i="1"/>
  <c r="G176" i="1"/>
  <c r="G174" i="1"/>
  <c r="G175" i="1"/>
  <c r="G173" i="1"/>
  <c r="G171" i="1"/>
  <c r="G170" i="1"/>
  <c r="G169" i="1"/>
  <c r="G168" i="1"/>
  <c r="G166" i="1"/>
  <c r="G167" i="1"/>
  <c r="F170" i="4"/>
  <c r="G165" i="1"/>
  <c r="G164" i="1"/>
  <c r="G163" i="1"/>
  <c r="G160" i="1"/>
  <c r="G161" i="1"/>
  <c r="G162" i="1"/>
  <c r="G159" i="1"/>
  <c r="G156" i="1"/>
  <c r="G158" i="1"/>
  <c r="G155" i="1"/>
  <c r="G154" i="1"/>
  <c r="G153" i="1"/>
  <c r="G150" i="1"/>
  <c r="G151" i="1"/>
  <c r="G125" i="1"/>
  <c r="F129" i="4"/>
  <c r="G121" i="1"/>
  <c r="D122" i="1"/>
  <c r="G122" i="1" s="1"/>
  <c r="F126" i="4"/>
  <c r="G102" i="1"/>
  <c r="D108" i="1"/>
  <c r="G108" i="1" s="1"/>
  <c r="G78" i="1"/>
  <c r="G79" i="1"/>
  <c r="G5" i="1"/>
  <c r="G6" i="1"/>
  <c r="G7" i="1"/>
  <c r="G8" i="1"/>
  <c r="G13" i="1"/>
  <c r="G14" i="1"/>
  <c r="G15" i="1"/>
  <c r="G21" i="1"/>
  <c r="G22" i="1"/>
  <c r="G24" i="1"/>
  <c r="G25" i="1"/>
  <c r="G27" i="1"/>
  <c r="G28" i="1"/>
  <c r="G29" i="1"/>
  <c r="H9" i="1"/>
  <c r="H10" i="1"/>
  <c r="H11" i="1"/>
  <c r="H12" i="1"/>
  <c r="H17" i="1"/>
  <c r="H18" i="1"/>
  <c r="H19" i="1"/>
  <c r="H23" i="1"/>
  <c r="H26" i="1"/>
  <c r="H30" i="1"/>
  <c r="H31" i="1"/>
  <c r="H32" i="1"/>
  <c r="H33"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G245" i="1"/>
  <c r="H245" i="1"/>
  <c r="H246" i="1"/>
  <c r="H247" i="1"/>
  <c r="H248" i="1"/>
  <c r="H249" i="1"/>
  <c r="H250" i="1"/>
  <c r="H251" i="1"/>
  <c r="H252" i="1"/>
  <c r="H253" i="1"/>
  <c r="H254" i="1"/>
  <c r="H255" i="1"/>
  <c r="H256" i="1"/>
  <c r="H257" i="1"/>
  <c r="H258" i="1"/>
  <c r="H259" i="1"/>
  <c r="H260" i="1"/>
  <c r="H261" i="1"/>
  <c r="H263" i="1"/>
  <c r="H264" i="1"/>
  <c r="H265" i="1"/>
  <c r="H266" i="1"/>
  <c r="H267" i="1"/>
  <c r="H268" i="1"/>
  <c r="H270" i="1"/>
  <c r="H271" i="1"/>
  <c r="H272" i="1"/>
  <c r="H285" i="1"/>
  <c r="H286" i="1"/>
  <c r="H287" i="1"/>
  <c r="H288" i="1"/>
  <c r="H289" i="1"/>
  <c r="H290" i="1"/>
  <c r="H291" i="1"/>
  <c r="H292" i="1"/>
  <c r="H293" i="1"/>
  <c r="H294" i="1"/>
  <c r="H298" i="1"/>
  <c r="H299" i="1"/>
  <c r="H300" i="1"/>
  <c r="H301" i="1"/>
  <c r="H302" i="1"/>
  <c r="H304"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4" i="1"/>
  <c r="H465" i="1"/>
  <c r="H466" i="1"/>
  <c r="H467" i="1"/>
  <c r="H468" i="1"/>
  <c r="H469" i="1"/>
  <c r="H470" i="1"/>
  <c r="H471" i="1"/>
  <c r="H472"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5" i="1"/>
  <c r="H636"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2" i="1"/>
  <c r="G1514" i="1"/>
  <c r="G1516" i="1"/>
  <c r="G1518" i="1"/>
  <c r="G1520" i="1"/>
  <c r="G1522" i="1"/>
  <c r="G1524" i="1"/>
  <c r="G1526" i="1"/>
  <c r="G1528" i="1"/>
  <c r="G1530" i="1"/>
  <c r="G1532" i="1"/>
  <c r="G1534" i="1"/>
  <c r="G1536" i="1"/>
  <c r="G1539" i="1"/>
  <c r="G1541" i="1"/>
  <c r="H1541" i="1"/>
  <c r="G1542" i="1"/>
  <c r="H1542" i="1"/>
  <c r="G1543" i="1"/>
  <c r="H1543" i="1"/>
  <c r="G1544" i="1"/>
  <c r="H1544" i="1"/>
  <c r="G1545" i="1"/>
  <c r="H1545" i="1"/>
  <c r="G1546" i="1"/>
  <c r="H1546" i="1"/>
  <c r="J1547" i="1"/>
  <c r="J1564" i="1"/>
  <c r="H1564" i="1"/>
  <c r="G1564" i="1"/>
  <c r="I1564" i="1" s="1"/>
  <c r="J1566" i="1"/>
  <c r="H1566" i="1"/>
  <c r="G1566" i="1"/>
  <c r="J1568" i="1"/>
  <c r="H1568" i="1"/>
  <c r="G1568" i="1"/>
  <c r="I1568" i="1" s="1"/>
  <c r="J1570" i="1"/>
  <c r="H1570" i="1"/>
  <c r="G1570" i="1"/>
  <c r="J1573" i="1"/>
  <c r="H1573" i="1"/>
  <c r="G1573" i="1"/>
  <c r="I1573" i="1" s="1"/>
  <c r="J1575" i="1"/>
  <c r="H1575" i="1"/>
  <c r="G1575" i="1"/>
  <c r="G1577" i="1"/>
  <c r="G1586" i="1"/>
  <c r="H1586" i="1"/>
  <c r="G1590" i="1"/>
  <c r="H1590" i="1"/>
  <c r="G1594" i="1"/>
  <c r="H1594" i="1"/>
  <c r="H1340" i="1"/>
  <c r="J1548" i="1"/>
  <c r="H1548" i="1"/>
  <c r="G1548" i="1"/>
  <c r="J1549" i="1"/>
  <c r="H1549" i="1"/>
  <c r="G1549" i="1"/>
  <c r="I1549" i="1" s="1"/>
  <c r="J1550" i="1"/>
  <c r="H1550" i="1"/>
  <c r="G1550" i="1"/>
  <c r="J1551" i="1"/>
  <c r="H1551" i="1"/>
  <c r="G1551" i="1"/>
  <c r="I1551" i="1" s="1"/>
  <c r="J1552" i="1"/>
  <c r="H1552" i="1"/>
  <c r="G1552" i="1"/>
  <c r="G1556" i="1"/>
  <c r="J1565" i="1"/>
  <c r="H1565" i="1"/>
  <c r="G1565" i="1"/>
  <c r="J1567" i="1"/>
  <c r="H1567" i="1"/>
  <c r="G1567" i="1"/>
  <c r="I1567" i="1" s="1"/>
  <c r="J1569" i="1"/>
  <c r="H1569" i="1"/>
  <c r="G1569" i="1"/>
  <c r="G1571" i="1"/>
  <c r="J1574" i="1"/>
  <c r="H1574" i="1"/>
  <c r="G1574" i="1"/>
  <c r="J1576" i="1"/>
  <c r="H1576" i="1"/>
  <c r="G1576" i="1"/>
  <c r="I1576" i="1" s="1"/>
  <c r="G1584" i="1"/>
  <c r="H1584" i="1"/>
  <c r="G1588" i="1"/>
  <c r="H1588" i="1"/>
  <c r="G1592" i="1"/>
  <c r="H1592" i="1"/>
  <c r="E7" i="4"/>
  <c r="D49" i="4"/>
  <c r="F82" i="4"/>
  <c r="F83" i="4"/>
  <c r="F112" i="4"/>
  <c r="E153" i="4"/>
  <c r="G24" i="9" s="1"/>
  <c r="F160" i="4"/>
  <c r="F164" i="4"/>
  <c r="F165" i="4"/>
  <c r="F178" i="4"/>
  <c r="F262" i="4"/>
  <c r="F263" i="4"/>
  <c r="D273" i="4"/>
  <c r="F274" i="4"/>
  <c r="D308" i="4"/>
  <c r="E308" i="4"/>
  <c r="D360" i="4"/>
  <c r="E360" i="4"/>
  <c r="F379" i="4"/>
  <c r="E647" i="4"/>
  <c r="D641" i="1" s="1"/>
  <c r="G641" i="1" s="1"/>
  <c r="D431" i="4"/>
  <c r="D466" i="4"/>
  <c r="F467" i="4"/>
  <c r="D479" i="4"/>
  <c r="F532" i="4"/>
  <c r="F572" i="4"/>
  <c r="F70" i="5"/>
  <c r="F71" i="5"/>
  <c r="G314" i="9"/>
  <c r="E314" i="9" s="1"/>
  <c r="B314" i="9" s="1"/>
  <c r="D88" i="5"/>
  <c r="F89" i="5"/>
  <c r="D119" i="5"/>
  <c r="G338" i="9"/>
  <c r="E338" i="9" s="1"/>
  <c r="B338" i="9" s="1"/>
  <c r="F203" i="5"/>
  <c r="F204" i="5"/>
  <c r="H25" i="3"/>
  <c r="F252" i="5"/>
  <c r="F256" i="5"/>
  <c r="F35" i="6"/>
  <c r="H28" i="3"/>
  <c r="F36" i="6"/>
  <c r="F90" i="6"/>
  <c r="D114" i="6"/>
  <c r="G346" i="9"/>
  <c r="E346" i="9" s="1"/>
  <c r="H33" i="3"/>
  <c r="D44" i="8"/>
  <c r="H19" i="9" s="1"/>
  <c r="E19" i="9" s="1"/>
  <c r="B19" i="9" s="1"/>
  <c r="C1583" i="1"/>
  <c r="G1401" i="1"/>
  <c r="G1547" i="1"/>
  <c r="J1553" i="1"/>
  <c r="H1553" i="1"/>
  <c r="G1553" i="1"/>
  <c r="I1553" i="1" s="1"/>
  <c r="J1554" i="1"/>
  <c r="H1554" i="1"/>
  <c r="G1554" i="1"/>
  <c r="G1555" i="1"/>
  <c r="J1557" i="1"/>
  <c r="H1557" i="1"/>
  <c r="G1557" i="1"/>
  <c r="J1558" i="1"/>
  <c r="H1558" i="1"/>
  <c r="G1558" i="1"/>
  <c r="I1558" i="1" s="1"/>
  <c r="J1559" i="1"/>
  <c r="H1559" i="1"/>
  <c r="G1559" i="1"/>
  <c r="J1560" i="1"/>
  <c r="H1560" i="1"/>
  <c r="G1560" i="1"/>
  <c r="I1560" i="1" s="1"/>
  <c r="J1561" i="1"/>
  <c r="H1561" i="1"/>
  <c r="G1561" i="1"/>
  <c r="J1562" i="1"/>
  <c r="H1562" i="1"/>
  <c r="G1562" i="1"/>
  <c r="I1562" i="1" s="1"/>
  <c r="G1563" i="1"/>
  <c r="G1572" i="1"/>
  <c r="J1578" i="1"/>
  <c r="H1578" i="1"/>
  <c r="G1578" i="1"/>
  <c r="J1579" i="1"/>
  <c r="H1579" i="1"/>
  <c r="G1579" i="1"/>
  <c r="I1579" i="1" s="1"/>
  <c r="J1580" i="1"/>
  <c r="H1580" i="1"/>
  <c r="G1580" i="1"/>
  <c r="J1581" i="1"/>
  <c r="H1581" i="1"/>
  <c r="G1581" i="1"/>
  <c r="I1581" i="1" s="1"/>
  <c r="D6" i="4"/>
  <c r="F106" i="4"/>
  <c r="F107" i="4"/>
  <c r="F135" i="4"/>
  <c r="F141" i="4"/>
  <c r="H24" i="9"/>
  <c r="D152" i="4"/>
  <c r="F202" i="4"/>
  <c r="F203" i="4"/>
  <c r="F231" i="4"/>
  <c r="F310" i="4"/>
  <c r="F322" i="4"/>
  <c r="F362" i="4"/>
  <c r="F373" i="4"/>
  <c r="F374" i="4"/>
  <c r="F647" i="4"/>
  <c r="F426" i="4"/>
  <c r="D535" i="4"/>
  <c r="F536" i="4"/>
  <c r="F598" i="4"/>
  <c r="F630" i="4"/>
  <c r="D648" i="4"/>
  <c r="F130" i="6"/>
  <c r="D45" i="8"/>
  <c r="C1623" i="1"/>
  <c r="D491" i="4"/>
  <c r="F492" i="4"/>
  <c r="E536" i="4"/>
  <c r="E584" i="4"/>
  <c r="D578" i="1" s="1"/>
  <c r="G578" i="1" s="1"/>
  <c r="F656" i="4"/>
  <c r="F8" i="5"/>
  <c r="F12" i="5"/>
  <c r="F13" i="5"/>
  <c r="H316" i="9"/>
  <c r="H315" i="9"/>
  <c r="E147" i="5"/>
  <c r="D1152" i="1" s="1"/>
  <c r="G1152" i="1" s="1"/>
  <c r="G336" i="9"/>
  <c r="E336" i="9" s="1"/>
  <c r="B336" i="9" s="1"/>
  <c r="D177" i="5"/>
  <c r="F181" i="5"/>
  <c r="G339" i="9"/>
  <c r="E339" i="9" s="1"/>
  <c r="B339" i="9" s="1"/>
  <c r="F219" i="5"/>
  <c r="F220" i="5"/>
  <c r="F297" i="5"/>
  <c r="G348" i="9"/>
  <c r="E348" i="9" s="1"/>
  <c r="D141" i="6"/>
  <c r="F5" i="6"/>
  <c r="F6" i="6"/>
  <c r="E156" i="9"/>
  <c r="B156" i="9" s="1"/>
  <c r="F607" i="4"/>
  <c r="G315" i="9"/>
  <c r="G316" i="9"/>
  <c r="F150" i="5"/>
  <c r="E337" i="9"/>
  <c r="B337" i="9" s="1"/>
  <c r="F197" i="5"/>
  <c r="H310" i="9"/>
  <c r="G309" i="9"/>
  <c r="H308" i="9"/>
  <c r="E308" i="9" s="1"/>
  <c r="B308" i="9" s="1"/>
  <c r="G302" i="9"/>
  <c r="E302" i="9" s="1"/>
  <c r="B302" i="9" s="1"/>
  <c r="G301" i="9"/>
  <c r="E301" i="9" s="1"/>
  <c r="B301" i="9" s="1"/>
  <c r="G300" i="9"/>
  <c r="E300" i="9" s="1"/>
  <c r="B300" i="9" s="1"/>
  <c r="G310" i="9"/>
  <c r="E310" i="9" s="1"/>
  <c r="B31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M228" i="9"/>
  <c r="G207" i="9"/>
  <c r="E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G176" i="9"/>
  <c r="E176" i="9" s="1"/>
  <c r="B176" i="9" s="1"/>
  <c r="G174" i="9"/>
  <c r="E174" i="9" s="1"/>
  <c r="B174" i="9" s="1"/>
  <c r="I10" i="9"/>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B341" i="9"/>
  <c r="F251" i="5" l="1"/>
  <c r="I25" i="3"/>
  <c r="D1255" i="1"/>
  <c r="E315" i="9"/>
  <c r="B315" i="9" s="1"/>
  <c r="F7" i="5"/>
  <c r="D1012" i="1"/>
  <c r="I22" i="3"/>
  <c r="H1585" i="1"/>
  <c r="G1585" i="1"/>
  <c r="E24" i="9"/>
  <c r="E180" i="9"/>
  <c r="B180" i="9" s="1"/>
  <c r="F228" i="9"/>
  <c r="B228" i="9" s="1"/>
  <c r="E316" i="9"/>
  <c r="B316" i="9" s="1"/>
  <c r="F141" i="6"/>
  <c r="H31" i="3"/>
  <c r="C1537" i="1"/>
  <c r="E535" i="4"/>
  <c r="D530" i="1"/>
  <c r="F491" i="4"/>
  <c r="C485" i="1"/>
  <c r="H1623" i="1"/>
  <c r="G1623" i="1"/>
  <c r="H18" i="3"/>
  <c r="D299" i="4"/>
  <c r="C148" i="1"/>
  <c r="I1580" i="1"/>
  <c r="I1578" i="1"/>
  <c r="I1561" i="1"/>
  <c r="I1559" i="1"/>
  <c r="I1557" i="1"/>
  <c r="I1554" i="1"/>
  <c r="K1481" i="9"/>
  <c r="G344" i="9"/>
  <c r="E344" i="9" s="1"/>
  <c r="B344" i="9" s="1"/>
  <c r="C1621" i="1"/>
  <c r="I39" i="3"/>
  <c r="F114" i="6"/>
  <c r="H30" i="3"/>
  <c r="C1510" i="1"/>
  <c r="F119" i="5"/>
  <c r="C1124" i="1"/>
  <c r="F88" i="5"/>
  <c r="C1093" i="1"/>
  <c r="E69" i="5"/>
  <c r="D69" i="5"/>
  <c r="F479" i="4"/>
  <c r="C473" i="1"/>
  <c r="F466" i="4"/>
  <c r="C460" i="1"/>
  <c r="E418" i="4"/>
  <c r="D413" i="1" s="1"/>
  <c r="D355" i="1"/>
  <c r="E417" i="4"/>
  <c r="D412" i="1" s="1"/>
  <c r="D303" i="1"/>
  <c r="E152" i="4"/>
  <c r="D149" i="1"/>
  <c r="F49" i="4"/>
  <c r="C45" i="1"/>
  <c r="F153" i="4"/>
  <c r="I1574" i="1"/>
  <c r="I1569" i="1"/>
  <c r="I1565" i="1"/>
  <c r="I1552" i="1"/>
  <c r="I1550" i="1"/>
  <c r="I1548" i="1"/>
  <c r="I1575" i="1"/>
  <c r="I1570" i="1"/>
  <c r="I1566" i="1"/>
  <c r="I1546" i="1"/>
  <c r="I1545" i="1"/>
  <c r="I1544" i="1"/>
  <c r="I1543" i="1"/>
  <c r="I1542" i="1"/>
  <c r="I1541" i="1"/>
  <c r="H1152" i="1"/>
  <c r="H641" i="1"/>
  <c r="E309" i="9"/>
  <c r="B309" i="9" s="1"/>
  <c r="B348" i="9"/>
  <c r="E347" i="9"/>
  <c r="F177" i="5"/>
  <c r="H24" i="3"/>
  <c r="D176" i="5"/>
  <c r="C1181" i="1"/>
  <c r="I40" i="3"/>
  <c r="C1622" i="1"/>
  <c r="F648" i="4"/>
  <c r="C642" i="1"/>
  <c r="F535" i="4"/>
  <c r="C529" i="1"/>
  <c r="B24" i="9"/>
  <c r="D300" i="4"/>
  <c r="H17" i="3"/>
  <c r="D422" i="4"/>
  <c r="C2" i="1"/>
  <c r="H1583" i="1"/>
  <c r="G1583" i="1"/>
  <c r="G343" i="9"/>
  <c r="E343" i="9" s="1"/>
  <c r="B346" i="9"/>
  <c r="E345" i="9"/>
  <c r="I10" i="3" s="1"/>
  <c r="F147" i="5"/>
  <c r="D430" i="4"/>
  <c r="F431" i="4"/>
  <c r="C425" i="1"/>
  <c r="F360" i="4"/>
  <c r="D418" i="4"/>
  <c r="C355" i="1"/>
  <c r="D417" i="4"/>
  <c r="F308" i="4"/>
  <c r="C303" i="1"/>
  <c r="F273" i="4"/>
  <c r="C269" i="1"/>
  <c r="E6" i="4"/>
  <c r="D3" i="1"/>
  <c r="H578" i="1"/>
  <c r="H1255" i="1" l="1"/>
  <c r="G1255" i="1"/>
  <c r="G1012" i="1"/>
  <c r="H1012" i="1"/>
  <c r="G355" i="1"/>
  <c r="H355" i="1"/>
  <c r="C296" i="1"/>
  <c r="F176" i="5"/>
  <c r="C1180" i="1"/>
  <c r="E299" i="4"/>
  <c r="E300" i="4" s="1"/>
  <c r="D296" i="1" s="1"/>
  <c r="I18" i="3"/>
  <c r="D148" i="1"/>
  <c r="H148" i="1" s="1"/>
  <c r="E6" i="5"/>
  <c r="I23" i="3"/>
  <c r="D1074" i="1"/>
  <c r="G148" i="1"/>
  <c r="G485" i="1"/>
  <c r="H485" i="1"/>
  <c r="H530" i="1"/>
  <c r="G530" i="1"/>
  <c r="G1537" i="1"/>
  <c r="H1537" i="1"/>
  <c r="E422" i="4"/>
  <c r="I17" i="3"/>
  <c r="D2" i="1"/>
  <c r="G2" i="1" s="1"/>
  <c r="H2" i="1"/>
  <c r="H3" i="1"/>
  <c r="G3" i="1"/>
  <c r="G269" i="1"/>
  <c r="H269" i="1"/>
  <c r="G303" i="1"/>
  <c r="H303" i="1"/>
  <c r="F417" i="4"/>
  <c r="C412" i="1"/>
  <c r="F418" i="4"/>
  <c r="C413" i="1"/>
  <c r="G425" i="1"/>
  <c r="H425" i="1"/>
  <c r="D639" i="4"/>
  <c r="F430" i="4"/>
  <c r="C424" i="1"/>
  <c r="B343" i="9"/>
  <c r="E342" i="9"/>
  <c r="D643" i="4"/>
  <c r="F422" i="4"/>
  <c r="C417" i="1"/>
  <c r="F6" i="4"/>
  <c r="D640" i="4"/>
  <c r="G642" i="1"/>
  <c r="H642" i="1"/>
  <c r="G1622" i="1"/>
  <c r="H1622" i="1"/>
  <c r="G1181" i="1"/>
  <c r="H1181" i="1"/>
  <c r="G45" i="1"/>
  <c r="H45" i="1"/>
  <c r="G149" i="1"/>
  <c r="H149" i="1"/>
  <c r="G460" i="1"/>
  <c r="H460" i="1"/>
  <c r="G473" i="1"/>
  <c r="H473" i="1"/>
  <c r="H23" i="3"/>
  <c r="F69" i="5"/>
  <c r="C1074" i="1"/>
  <c r="D6" i="5"/>
  <c r="G1093" i="1"/>
  <c r="H1093" i="1"/>
  <c r="G1124" i="1"/>
  <c r="H1124" i="1"/>
  <c r="G1510" i="1"/>
  <c r="H1510" i="1"/>
  <c r="H9" i="3"/>
  <c r="H1621" i="1"/>
  <c r="G1621" i="1"/>
  <c r="D423" i="4"/>
  <c r="D301" i="4"/>
  <c r="C295" i="1"/>
  <c r="F152" i="4"/>
  <c r="E640" i="4"/>
  <c r="D634" i="1" s="1"/>
  <c r="D529" i="1"/>
  <c r="G529" i="1" s="1"/>
  <c r="E639" i="4"/>
  <c r="D633" i="1" s="1"/>
  <c r="H11" i="3"/>
  <c r="F299" i="4" l="1"/>
  <c r="N3" i="9"/>
  <c r="I11" i="3"/>
  <c r="D425" i="4"/>
  <c r="D644" i="4"/>
  <c r="C418" i="1"/>
  <c r="G20" i="9"/>
  <c r="G306" i="9"/>
  <c r="E306" i="9" s="1"/>
  <c r="B306" i="9" s="1"/>
  <c r="G299" i="9"/>
  <c r="F6" i="5"/>
  <c r="C1011" i="1"/>
  <c r="F640" i="4"/>
  <c r="C634" i="1"/>
  <c r="F301" i="4"/>
  <c r="C297" i="1"/>
  <c r="K3" i="9"/>
  <c r="I9" i="3"/>
  <c r="G1074" i="1"/>
  <c r="H1074" i="1"/>
  <c r="D424" i="4"/>
  <c r="G424" i="1"/>
  <c r="H424" i="1"/>
  <c r="F639" i="4"/>
  <c r="C633" i="1"/>
  <c r="H299" i="9"/>
  <c r="D1011" i="1"/>
  <c r="G1180" i="1"/>
  <c r="H1180" i="1"/>
  <c r="H529" i="1"/>
  <c r="G296" i="1"/>
  <c r="H296" i="1"/>
  <c r="D645" i="4"/>
  <c r="C637" i="1"/>
  <c r="G413" i="1"/>
  <c r="H413" i="1"/>
  <c r="G412" i="1"/>
  <c r="H412" i="1"/>
  <c r="E643" i="4"/>
  <c r="F643" i="4" s="1"/>
  <c r="D417" i="1"/>
  <c r="G417" i="1" s="1"/>
  <c r="E301" i="4"/>
  <c r="D297" i="1" s="1"/>
  <c r="E423" i="4"/>
  <c r="F423" i="4" s="1"/>
  <c r="D295" i="1"/>
  <c r="H295" i="1" s="1"/>
  <c r="F300" i="4"/>
  <c r="E424" i="4" l="1"/>
  <c r="D419" i="1" s="1"/>
  <c r="H417" i="1"/>
  <c r="G295" i="1"/>
  <c r="E644" i="4"/>
  <c r="F644" i="4" s="1"/>
  <c r="E425" i="4"/>
  <c r="D420" i="1" s="1"/>
  <c r="D418" i="1"/>
  <c r="H418" i="1" s="1"/>
  <c r="H20" i="9"/>
  <c r="E645" i="4"/>
  <c r="F645" i="4" s="1"/>
  <c r="D637" i="1"/>
  <c r="G637" i="1"/>
  <c r="H637" i="1"/>
  <c r="C639" i="1"/>
  <c r="G633" i="1"/>
  <c r="H633" i="1"/>
  <c r="F424" i="4"/>
  <c r="C419" i="1"/>
  <c r="G297" i="1"/>
  <c r="H297" i="1"/>
  <c r="G634" i="1"/>
  <c r="H634" i="1"/>
  <c r="H8" i="3"/>
  <c r="G1011" i="1"/>
  <c r="H1011" i="1"/>
  <c r="E299" i="9"/>
  <c r="E20" i="9"/>
  <c r="B20" i="9" s="1"/>
  <c r="D646" i="4"/>
  <c r="C638" i="1"/>
  <c r="F425" i="4"/>
  <c r="C420" i="1"/>
  <c r="M3" i="9" l="1"/>
  <c r="G420" i="1"/>
  <c r="H420" i="1"/>
  <c r="D650" i="4"/>
  <c r="F646" i="4"/>
  <c r="C640" i="1"/>
  <c r="B299" i="9"/>
  <c r="G419" i="1"/>
  <c r="H419" i="1"/>
  <c r="D649" i="4"/>
  <c r="D639" i="1"/>
  <c r="H639" i="1" s="1"/>
  <c r="E646" i="4"/>
  <c r="D638" i="1"/>
  <c r="G638" i="1" s="1"/>
  <c r="G418" i="1"/>
  <c r="E650" i="4" l="1"/>
  <c r="D640" i="1"/>
  <c r="H640" i="1" s="1"/>
  <c r="H19" i="3"/>
  <c r="C643" i="1"/>
  <c r="G639" i="1"/>
  <c r="H638" i="1"/>
  <c r="E649" i="4"/>
  <c r="G640" i="1"/>
  <c r="H20" i="3"/>
  <c r="F650" i="4"/>
  <c r="C644" i="1"/>
  <c r="H334" i="9"/>
  <c r="G334" i="9"/>
  <c r="E334" i="9" l="1"/>
  <c r="B334" i="9" s="1"/>
  <c r="I19" i="3"/>
  <c r="D643" i="1"/>
  <c r="G643" i="1" s="1"/>
  <c r="F649" i="4"/>
  <c r="I20" i="3"/>
  <c r="D644" i="1"/>
  <c r="G297" i="9"/>
  <c r="E297" i="9" s="1"/>
  <c r="B297" i="9" s="1"/>
  <c r="E298" i="9" l="1"/>
  <c r="I8" i="3" s="1"/>
  <c r="H7" i="3"/>
  <c r="J3" i="9" s="1"/>
  <c r="H643" i="1"/>
  <c r="H644" i="1"/>
  <c r="G644" i="1"/>
  <c r="G295" i="9" l="1"/>
  <c r="H295" i="9"/>
  <c r="L293" i="9"/>
  <c r="F293" i="9" s="1"/>
  <c r="H18" i="9"/>
  <c r="G18" i="9"/>
  <c r="G22" i="9"/>
  <c r="I12" i="9"/>
  <c r="L16" i="9"/>
  <c r="I7" i="9"/>
  <c r="K9" i="9"/>
  <c r="K13" i="9"/>
  <c r="M16" i="9"/>
  <c r="G21" i="9"/>
  <c r="I6" i="9"/>
  <c r="J7" i="9"/>
  <c r="K8" i="9"/>
  <c r="J11" i="9"/>
  <c r="K12" i="9"/>
  <c r="H15" i="9"/>
  <c r="G16" i="9"/>
  <c r="G17" i="9"/>
  <c r="H21" i="9"/>
  <c r="I5" i="9"/>
  <c r="J6" i="9"/>
  <c r="K7" i="9"/>
  <c r="I9" i="9"/>
  <c r="J10" i="9"/>
  <c r="K11" i="9"/>
  <c r="I13" i="9"/>
  <c r="G15" i="9"/>
  <c r="H16" i="9"/>
  <c r="H17" i="9"/>
  <c r="J5" i="9"/>
  <c r="K6" i="9"/>
  <c r="I8" i="9"/>
  <c r="J9" i="9"/>
  <c r="K10" i="9"/>
  <c r="J13" i="9"/>
  <c r="M15" i="9"/>
  <c r="I17" i="9"/>
  <c r="H22" i="9"/>
  <c r="K5" i="9"/>
  <c r="J8" i="9"/>
  <c r="I11" i="9"/>
  <c r="J12" i="9"/>
  <c r="L15" i="9"/>
  <c r="J17" i="9"/>
  <c r="E18" i="9" l="1"/>
  <c r="B18" i="9" s="1"/>
  <c r="E295" i="9"/>
  <c r="B295" i="9" s="1"/>
  <c r="E11" i="9"/>
  <c r="B11" i="9" s="1"/>
  <c r="F15" i="9"/>
  <c r="E15" i="9"/>
  <c r="E9" i="9"/>
  <c r="B9" i="9" s="1"/>
  <c r="E16" i="9"/>
  <c r="E6" i="9"/>
  <c r="B6" i="9" s="1"/>
  <c r="F16" i="9"/>
  <c r="E22" i="9"/>
  <c r="B22" i="9" s="1"/>
  <c r="E8" i="9"/>
  <c r="B8" i="9" s="1"/>
  <c r="E13" i="9"/>
  <c r="B13" i="9" s="1"/>
  <c r="E10" i="9"/>
  <c r="B10" i="9" s="1"/>
  <c r="E5" i="9"/>
  <c r="E17" i="9"/>
  <c r="B17" i="9" s="1"/>
  <c r="E21" i="9"/>
  <c r="B21" i="9" s="1"/>
  <c r="E7" i="9"/>
  <c r="B7" i="9" s="1"/>
  <c r="E12" i="9"/>
  <c r="B12" i="9" s="1"/>
  <c r="B293" i="9"/>
  <c r="F23" i="9"/>
  <c r="E23" i="9" l="1"/>
  <c r="I7" i="3" s="1"/>
  <c r="F14" i="9"/>
  <c r="B15" i="9"/>
  <c r="F3" i="9"/>
  <c r="B5" i="9"/>
  <c r="E4" i="9"/>
  <c r="B16" i="9"/>
  <c r="E14" i="9"/>
  <c r="I13" i="3" s="1"/>
  <c r="E3" i="9" l="1"/>
</calcChain>
</file>

<file path=xl/sharedStrings.xml><?xml version="1.0" encoding="utf-8"?>
<sst xmlns="http://schemas.openxmlformats.org/spreadsheetml/2006/main" count="4733" uniqueCount="3656">
  <si>
    <t>Obveznik:</t>
  </si>
  <si>
    <t>10758 - OSNOVNA ŠKOLA VIKTORA CARA EMINA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</si>
  <si>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</si>
  <si>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</si>
  <si>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</si>
  <si>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</si>
  <si>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</si>
  <si>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</si>
  <si>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</si>
  <si>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</si>
  <si>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</si>
  <si>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</si>
  <si>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</si>
  <si>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</si>
  <si>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</si>
  <si>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</si>
  <si>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</si>
  <si>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</si>
  <si>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</si>
  <si>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</si>
  <si>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</si>
  <si>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</si>
  <si>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</si>
  <si>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</si>
  <si>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</si>
  <si>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</si>
  <si>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</si>
  <si>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</si>
  <si>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</si>
  <si>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</si>
  <si>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</si>
  <si>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</si>
  <si>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</si>
  <si>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</si>
  <si>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</si>
  <si>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</si>
  <si>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</si>
  <si>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</si>
  <si>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</si>
  <si>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</si>
  <si>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</si>
  <si>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</si>
  <si>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</si>
  <si>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</si>
  <si>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</si>
  <si>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</si>
  <si>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</si>
  <si>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</si>
  <si>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</si>
  <si>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</si>
  <si>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</si>
  <si>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</si>
  <si>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</si>
  <si>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</si>
  <si>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</si>
  <si>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</si>
  <si>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</si>
  <si>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</si>
  <si>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</si>
  <si>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</si>
  <si>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</si>
  <si>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</si>
  <si>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</si>
  <si>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</si>
  <si>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</si>
  <si>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</si>
  <si>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</si>
  <si>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</si>
  <si>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</si>
  <si>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</si>
  <si>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</si>
  <si>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</si>
  <si>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</si>
  <si>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</si>
  <si>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</si>
  <si>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</si>
  <si>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</si>
  <si>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</si>
  <si>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</si>
  <si>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</si>
  <si>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</si>
  <si>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</si>
  <si>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</si>
  <si>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</si>
  <si>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</si>
  <si>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</si>
  <si>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</si>
  <si>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</si>
  <si>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</si>
  <si>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</si>
  <si>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</si>
  <si>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</si>
  <si>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</si>
  <si>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</si>
  <si>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</si>
  <si>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</si>
  <si>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</si>
  <si>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</si>
  <si>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</si>
  <si>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</si>
  <si>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</si>
  <si>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</si>
  <si>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</si>
  <si>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</si>
  <si>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</si>
  <si>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</si>
  <si>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</si>
  <si>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</si>
  <si>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</si>
  <si>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</si>
  <si>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</si>
  <si>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</si>
  <si>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</si>
  <si>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</si>
  <si>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</si>
  <si>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</si>
  <si>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</si>
  <si>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</si>
  <si>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</si>
  <si>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</si>
  <si>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</si>
  <si>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</si>
  <si>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</si>
  <si>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</si>
  <si>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</si>
  <si>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</si>
  <si>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</si>
  <si>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</si>
  <si>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</si>
  <si>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</si>
  <si>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</si>
  <si>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</si>
  <si>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</si>
  <si>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</si>
  <si>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</si>
  <si>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</si>
  <si>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</si>
  <si>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</si>
  <si>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</si>
  <si>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</si>
  <si>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</si>
  <si>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</si>
  <si>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</si>
  <si>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</si>
  <si>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</si>
  <si>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</si>
  <si>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</si>
  <si>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</si>
  <si>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</si>
  <si>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</si>
  <si>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</si>
  <si>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</si>
  <si>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</si>
  <si>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</si>
  <si>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</si>
  <si>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</si>
  <si>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</si>
  <si>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</si>
  <si>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</si>
  <si>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</si>
  <si>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</si>
  <si>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</si>
  <si>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</si>
  <si>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</si>
  <si>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</si>
  <si>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</si>
  <si>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</si>
  <si>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</si>
  <si>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</si>
  <si>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</si>
  <si>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</si>
  <si>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</si>
  <si>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</si>
  <si>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</si>
  <si>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</si>
  <si>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</si>
  <si>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</si>
  <si>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</si>
  <si>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</si>
  <si>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</si>
  <si>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</si>
  <si>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</si>
  <si>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</si>
  <si>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</si>
  <si>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</si>
  <si>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</si>
  <si>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</si>
  <si>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</si>
  <si>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</si>
  <si>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</si>
  <si>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</si>
  <si>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</si>
  <si>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</si>
  <si>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</si>
  <si>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</si>
  <si>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</si>
  <si>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</si>
  <si>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</si>
  <si>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</si>
  <si>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</si>
  <si>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</si>
  <si>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</si>
  <si>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</si>
  <si>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</si>
  <si>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</si>
  <si>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</si>
  <si>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</si>
  <si>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</si>
  <si>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</si>
  <si>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</si>
  <si>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</si>
  <si>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</si>
  <si>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</si>
  <si>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</si>
  <si>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</si>
  <si>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</si>
  <si>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</si>
  <si>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</si>
  <si>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</si>
  <si>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</si>
  <si>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</si>
  <si>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</si>
  <si>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</si>
  <si>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</si>
  <si>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</si>
  <si>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</si>
  <si>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</si>
  <si>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</si>
  <si>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</si>
  <si>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</si>
  <si>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</si>
  <si>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</si>
  <si>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</si>
  <si>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</si>
  <si>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</si>
  <si>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</si>
  <si>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</si>
  <si>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</si>
  <si>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</si>
  <si>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</si>
  <si>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</si>
  <si>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</si>
  <si>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</si>
  <si>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</si>
  <si>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</si>
  <si>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</si>
  <si>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</si>
  <si>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</si>
  <si>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</si>
  <si>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</si>
  <si>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</si>
  <si>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</si>
  <si>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</si>
  <si>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</si>
  <si>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</si>
  <si>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</si>
  <si>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</si>
  <si>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</si>
  <si>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</si>
  <si>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</si>
  <si>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</si>
  <si>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</si>
  <si>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</si>
  <si>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</si>
  <si>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</si>
  <si>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</si>
  <si>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</si>
  <si>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</si>
  <si>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</si>
  <si>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</si>
  <si>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</si>
  <si>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</si>
  <si>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</si>
  <si>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</si>
  <si>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</si>
  <si>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</si>
  <si>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</si>
  <si>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</si>
  <si>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</si>
  <si>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</si>
  <si>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</si>
  <si>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</si>
  <si>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</si>
  <si>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</si>
  <si>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</si>
  <si>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</si>
  <si>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</si>
  <si>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</si>
  <si>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</si>
  <si>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</si>
  <si>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</si>
  <si>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</si>
  <si>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</si>
  <si>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</si>
  <si>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</si>
  <si>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</si>
  <si>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</si>
  <si>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</si>
  <si>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</si>
  <si>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</si>
  <si>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</si>
  <si>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</si>
  <si>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</si>
  <si>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</si>
  <si>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</si>
  <si>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</si>
  <si>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</si>
  <si>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</si>
  <si>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</si>
  <si>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</si>
  <si>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</si>
  <si>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</si>
  <si>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</si>
  <si>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</si>
  <si>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</si>
  <si>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</si>
  <si>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</si>
  <si>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</si>
  <si>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</si>
  <si>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</si>
  <si>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</si>
  <si>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</si>
  <si>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</si>
  <si>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</si>
  <si>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</si>
  <si>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</si>
  <si>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</si>
  <si>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</si>
  <si>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</si>
  <si>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</si>
  <si>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</si>
  <si>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</si>
  <si>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</si>
  <si>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</si>
  <si>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</si>
  <si>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</si>
  <si>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</si>
  <si>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</si>
  <si>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</si>
  <si>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</si>
  <si>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</si>
  <si>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</si>
  <si>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</si>
  <si>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</si>
  <si>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</si>
  <si>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</si>
  <si>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</si>
  <si>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</si>
  <si>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</si>
  <si>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</si>
  <si>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</si>
  <si>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</si>
  <si>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</si>
  <si>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</si>
  <si>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</si>
  <si>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</si>
  <si>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</si>
  <si>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</si>
  <si>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</si>
  <si>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</si>
  <si>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</si>
  <si>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</si>
  <si>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</si>
  <si>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</si>
  <si>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</si>
  <si>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</si>
  <si>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</si>
  <si>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</si>
  <si>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</si>
  <si>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</si>
  <si>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</si>
  <si>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</si>
  <si>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</si>
  <si>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</si>
  <si>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</si>
  <si>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</si>
  <si>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</si>
  <si>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</si>
  <si>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</si>
  <si>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</si>
  <si>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</si>
  <si>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</si>
  <si>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</si>
  <si>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</si>
  <si>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</si>
  <si>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</si>
  <si>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</si>
  <si>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</si>
  <si>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</si>
  <si>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</si>
  <si>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</si>
  <si>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</si>
  <si>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</si>
  <si>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</si>
  <si>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</si>
  <si>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</si>
  <si>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</si>
  <si>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</si>
  <si>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</si>
  <si>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</si>
  <si>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</si>
  <si>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</si>
  <si>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</si>
  <si>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</si>
  <si>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</si>
  <si>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</si>
  <si>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</si>
  <si>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</si>
  <si>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</si>
  <si>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</si>
  <si>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</si>
  <si>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</si>
  <si>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</si>
  <si>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</si>
  <si>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</si>
  <si>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</si>
  <si>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</si>
  <si>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</si>
  <si>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</si>
  <si>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</si>
  <si>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</si>
  <si>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</si>
  <si>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</si>
  <si>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</si>
  <si>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</si>
  <si>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</si>
  <si>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</si>
  <si>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</si>
  <si>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</si>
  <si>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</si>
  <si>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</si>
  <si>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</si>
  <si>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</si>
  <si>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</si>
  <si>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</si>
  <si>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</si>
  <si>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</si>
  <si>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</si>
  <si>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</si>
  <si>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</si>
  <si>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</si>
  <si>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</si>
  <si>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</si>
  <si>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</si>
  <si>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</si>
  <si>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</si>
  <si>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</si>
  <si>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</si>
  <si>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</si>
  <si>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</si>
  <si>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</si>
  <si>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</si>
  <si>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</si>
  <si>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</si>
  <si>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</si>
  <si>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</si>
  <si>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</si>
  <si>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</si>
  <si>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</si>
  <si>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</si>
  <si>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</si>
  <si>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</si>
  <si>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</si>
  <si>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</si>
  <si>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</si>
  <si>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</si>
  <si>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</si>
  <si>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</si>
  <si>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</si>
  <si>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</si>
  <si>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</si>
  <si>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</si>
  <si>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</si>
  <si>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</si>
  <si>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</si>
  <si>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</si>
  <si>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</si>
  <si>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</si>
  <si>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</si>
  <si>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</si>
  <si>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</si>
  <si>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</si>
  <si>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</si>
  <si>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</si>
  <si>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</si>
  <si>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</si>
  <si>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</si>
  <si>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</si>
  <si>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</si>
  <si>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</si>
  <si>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</si>
  <si>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</si>
  <si>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</si>
  <si>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</si>
  <si>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</si>
  <si>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</si>
  <si>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</si>
  <si>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</si>
  <si>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</si>
  <si>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</si>
  <si>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</si>
  <si>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</si>
  <si>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</si>
  <si>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</si>
  <si>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</si>
  <si>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</si>
  <si>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</si>
  <si>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</si>
  <si>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</si>
  <si>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</si>
  <si>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</si>
  <si>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</si>
  <si>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</si>
  <si>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</si>
  <si>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</si>
  <si>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</si>
  <si>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</si>
  <si>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</si>
  <si>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</si>
  <si>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</si>
  <si>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</si>
  <si>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</si>
  <si>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</si>
  <si>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</si>
  <si>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</si>
  <si>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</si>
  <si>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</si>
  <si>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</si>
  <si>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</si>
  <si>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</si>
  <si>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</si>
  <si>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</si>
  <si>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</si>
  <si>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</si>
  <si>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</si>
  <si>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</si>
  <si>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</si>
  <si>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</si>
  <si>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</si>
  <si>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</si>
  <si>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</si>
  <si>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</si>
  <si>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</si>
  <si>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</si>
  <si>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</si>
  <si>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</si>
  <si>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</si>
  <si>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</si>
  <si>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</si>
  <si>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</si>
  <si>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</si>
  <si>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</si>
  <si>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</si>
  <si>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</si>
  <si>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</si>
  <si>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</si>
  <si>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</si>
  <si>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</si>
  <si>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</si>
  <si>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</si>
  <si>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</si>
  <si>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</si>
  <si>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</si>
  <si>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</si>
  <si>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</si>
  <si>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</si>
  <si>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</si>
  <si>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</si>
  <si>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</si>
  <si>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</si>
  <si>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</si>
  <si>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</si>
  <si>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</si>
  <si>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</si>
  <si>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</si>
  <si>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</si>
  <si>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</si>
  <si>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</si>
  <si>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</si>
  <si>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</si>
  <si>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</si>
  <si>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</si>
  <si>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</si>
  <si>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</si>
  <si>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</si>
  <si>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</si>
  <si>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</si>
  <si>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</si>
  <si>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</si>
  <si>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</si>
  <si>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</si>
  <si>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</si>
  <si>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</si>
  <si>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</si>
  <si>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</si>
  <si>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</si>
  <si>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</si>
  <si>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</si>
  <si>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</si>
  <si>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</si>
  <si>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</si>
  <si>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</si>
  <si>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</si>
  <si>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</si>
  <si>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</si>
  <si>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</si>
  <si>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</si>
  <si>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</si>
  <si>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</si>
  <si>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</si>
  <si>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</si>
  <si>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</si>
  <si>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</si>
  <si>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</si>
  <si>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</si>
  <si>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</si>
  <si>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</si>
  <si>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</si>
  <si>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</si>
  <si>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</si>
  <si>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</si>
  <si>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</si>
  <si>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</si>
  <si>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</si>
  <si>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</si>
  <si>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</si>
  <si>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</si>
  <si>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</si>
  <si>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</si>
  <si>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</si>
  <si>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</si>
  <si>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</si>
  <si>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</si>
  <si>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</si>
  <si>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</si>
  <si>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</si>
  <si>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</si>
  <si>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</si>
  <si>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</si>
  <si>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</si>
  <si>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</si>
  <si>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</si>
  <si>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</si>
  <si>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</si>
  <si>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</si>
  <si>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</si>
  <si>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</si>
  <si>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</si>
  <si>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</si>
  <si>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</si>
  <si>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</si>
  <si>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</si>
  <si>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</si>
  <si>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</si>
  <si>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</si>
  <si>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</si>
  <si>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</si>
  <si>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</si>
  <si>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</si>
  <si>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</si>
  <si>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</si>
  <si>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</si>
  <si>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</si>
  <si>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</si>
  <si>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</si>
  <si>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</si>
  <si>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</si>
  <si>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</si>
  <si>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</si>
  <si>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</si>
  <si>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</si>
  <si>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</si>
  <si>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</si>
  <si>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</si>
  <si>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</si>
  <si>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</si>
  <si>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</si>
  <si>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</si>
  <si>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</si>
  <si>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</si>
  <si>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</si>
  <si>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</si>
  <si>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</si>
  <si>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</si>
  <si>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</si>
  <si>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</si>
  <si>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</si>
  <si>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</si>
  <si>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</si>
  <si>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</si>
  <si>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</si>
  <si>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</si>
  <si>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</si>
  <si>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</si>
  <si>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</si>
  <si>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</si>
  <si>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</si>
  <si>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</si>
  <si>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</si>
  <si>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</si>
  <si>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</si>
  <si>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</si>
  <si>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</si>
  <si>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</si>
  <si>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</si>
  <si>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</si>
  <si>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</si>
  <si>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</si>
  <si>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</si>
  <si>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</si>
  <si>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</si>
  <si>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</si>
  <si>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</si>
  <si>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</si>
  <si>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</si>
  <si>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</si>
  <si>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</si>
  <si>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</si>
  <si>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</si>
  <si>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</si>
  <si>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</si>
  <si>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</si>
  <si>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</si>
  <si>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</si>
  <si>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</si>
  <si>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</si>
  <si>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</si>
  <si>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</si>
  <si>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</si>
  <si>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</si>
  <si>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</si>
  <si>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</si>
  <si>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</si>
  <si>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</si>
  <si>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</si>
  <si>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</si>
  <si>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</si>
  <si>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</si>
  <si>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</si>
  <si>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</si>
  <si>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</si>
  <si>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</si>
  <si>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</si>
  <si>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</si>
  <si>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</si>
  <si>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</si>
  <si>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</si>
  <si>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</si>
  <si>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</si>
  <si>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</si>
  <si>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</si>
  <si>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</si>
  <si>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</si>
  <si>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</si>
  <si>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</si>
  <si>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</si>
  <si>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</si>
  <si>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</si>
  <si>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</si>
  <si>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</si>
  <si>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</si>
  <si>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</si>
  <si>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</si>
  <si>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</si>
  <si>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</si>
  <si>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</si>
  <si>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</si>
  <si>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</si>
  <si>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</si>
  <si>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</si>
  <si>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</si>
  <si>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</si>
  <si>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</si>
  <si>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</si>
  <si>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</si>
  <si>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</si>
  <si>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</si>
  <si>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</si>
  <si>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</si>
  <si>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</si>
  <si>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</si>
  <si>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</si>
  <si>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</si>
  <si>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</si>
  <si>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</si>
  <si>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</si>
  <si>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</si>
  <si>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</si>
  <si>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</si>
  <si>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</si>
  <si>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</si>
  <si>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</si>
  <si>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</si>
  <si>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</si>
  <si>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</si>
  <si>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</si>
  <si>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</si>
  <si>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</si>
  <si>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</si>
  <si>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</si>
  <si>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</si>
  <si>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</si>
  <si>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</si>
  <si>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</si>
  <si>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</si>
  <si>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</si>
  <si>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</si>
  <si>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</si>
  <si>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</si>
  <si>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</si>
  <si>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</si>
  <si>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</si>
  <si>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</si>
  <si>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</si>
  <si>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</si>
  <si>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</si>
  <si>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</si>
  <si>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</si>
  <si>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</si>
  <si>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</si>
  <si>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</si>
  <si>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</si>
  <si>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</si>
  <si>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</si>
  <si>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</si>
  <si>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</si>
  <si>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</si>
  <si>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</si>
  <si>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</si>
  <si>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</si>
  <si>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</si>
  <si>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</si>
  <si>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</si>
  <si>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</si>
  <si>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</si>
  <si>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</si>
  <si>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</si>
  <si>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</si>
  <si>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</si>
  <si>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</si>
  <si>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</si>
  <si>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</si>
  <si>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</si>
  <si>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</si>
  <si>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</si>
  <si>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</si>
  <si>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</si>
  <si>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</si>
  <si>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</si>
  <si>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</si>
  <si>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</si>
  <si>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</si>
  <si>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</si>
  <si>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</si>
  <si>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</si>
  <si>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</si>
  <si>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</si>
  <si>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</si>
  <si>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</si>
  <si>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</si>
  <si>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</si>
  <si>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</si>
  <si>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</si>
  <si>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</si>
  <si>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</si>
  <si>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</si>
  <si>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</si>
  <si>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</si>
  <si>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</si>
  <si>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</si>
  <si>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</si>
  <si>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</si>
  <si>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</si>
  <si>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</si>
  <si>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</si>
  <si>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</si>
  <si>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</si>
  <si>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</si>
  <si>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</si>
  <si>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</si>
  <si>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</si>
  <si>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</si>
  <si>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</si>
  <si>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</si>
  <si>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</si>
  <si>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</si>
  <si>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</si>
  <si>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</si>
  <si>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</si>
  <si>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</si>
  <si>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</si>
  <si>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</si>
  <si>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</si>
  <si>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</si>
  <si>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</si>
  <si>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</si>
  <si>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</si>
  <si>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</si>
  <si>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</si>
  <si>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</si>
  <si>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</si>
  <si>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</si>
  <si>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</si>
  <si>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</si>
  <si>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</si>
  <si>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</si>
  <si>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</si>
  <si>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</si>
  <si>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</si>
  <si>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</si>
  <si>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</si>
  <si>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</si>
  <si>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</si>
  <si>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</si>
  <si>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</si>
  <si>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</si>
  <si>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</si>
  <si>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</si>
  <si>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</si>
  <si>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</si>
  <si>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</si>
  <si>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</si>
  <si>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</si>
  <si>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</si>
  <si>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</si>
  <si>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</si>
  <si>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</si>
  <si>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</si>
  <si>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</si>
  <si>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</si>
  <si>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</si>
  <si>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</si>
  <si>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</si>
  <si>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</si>
  <si>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</si>
  <si>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</si>
  <si>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</si>
  <si>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</si>
  <si>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</si>
  <si>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</si>
  <si>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</si>
  <si>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</si>
  <si>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</si>
  <si>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</si>
  <si>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</si>
  <si>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</si>
  <si>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</si>
  <si>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</si>
  <si>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</si>
  <si>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</si>
  <si>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</si>
  <si>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</si>
  <si>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</si>
  <si>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</si>
  <si>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</si>
  <si>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</si>
  <si>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</si>
  <si>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</si>
  <si>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</si>
  <si>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</si>
  <si>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</si>
  <si>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</si>
  <si>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</si>
  <si>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</si>
  <si>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</si>
  <si>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</si>
  <si>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</si>
  <si>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</si>
  <si>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</si>
  <si>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</si>
  <si>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</si>
  <si>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</si>
  <si>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</si>
  <si>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</si>
  <si>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</si>
  <si>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</si>
  <si>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</si>
  <si>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</si>
  <si>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</si>
  <si>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</si>
  <si>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</si>
  <si>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</si>
  <si>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</si>
  <si>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</si>
  <si>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</si>
  <si>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</si>
  <si>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</si>
  <si>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</si>
  <si>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</si>
  <si>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</si>
  <si>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</si>
  <si>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</si>
  <si>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</si>
  <si>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</si>
  <si>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</si>
  <si>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</si>
  <si>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</si>
  <si>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</si>
  <si>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</si>
  <si>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</si>
  <si>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</si>
  <si>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</si>
  <si>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</si>
  <si>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</si>
  <si>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</si>
  <si>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</si>
  <si>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</si>
  <si>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</si>
  <si>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</si>
  <si>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</si>
  <si>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</si>
  <si>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</si>
  <si>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</si>
  <si>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</si>
  <si>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</si>
  <si>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</si>
  <si>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</si>
  <si>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</si>
  <si>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</si>
  <si>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</si>
  <si>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</si>
  <si>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</si>
  <si>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</si>
  <si>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</si>
  <si>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</si>
  <si>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</si>
  <si>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</si>
  <si>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</si>
  <si>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</si>
  <si>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</si>
  <si>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</si>
  <si>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</si>
  <si>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</si>
  <si>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</si>
  <si>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</si>
  <si>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</si>
  <si>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</si>
  <si>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</si>
  <si>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</si>
  <si>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</si>
  <si>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</si>
  <si>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</si>
  <si>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</si>
  <si>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</si>
  <si>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</si>
  <si>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</si>
  <si>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</si>
  <si>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</si>
  <si>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</si>
  <si>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</si>
  <si>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</si>
  <si>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</si>
  <si>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</si>
  <si>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</si>
  <si>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</si>
  <si>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</si>
  <si>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</si>
  <si>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</si>
  <si>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</si>
  <si>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</si>
  <si>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</si>
  <si>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</si>
  <si>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</si>
  <si>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</si>
  <si>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</si>
  <si>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</si>
  <si>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</si>
  <si>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</si>
  <si>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</si>
  <si>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</si>
  <si>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</si>
  <si>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</si>
  <si>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</si>
  <si>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</si>
  <si>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</si>
  <si>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</si>
  <si>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</si>
  <si>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</si>
  <si>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</si>
  <si>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</si>
  <si>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</si>
  <si>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</si>
  <si>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</si>
  <si>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</si>
  <si>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</si>
  <si>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</si>
  <si>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</si>
  <si>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</si>
  <si>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</si>
  <si>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</si>
  <si>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</si>
  <si>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</si>
  <si>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</si>
  <si>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</si>
  <si>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</si>
  <si>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</si>
  <si>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</si>
  <si>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</si>
  <si>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</si>
  <si>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</si>
  <si>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</si>
  <si>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</si>
  <si>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</si>
  <si>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</si>
  <si>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</si>
  <si>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</si>
  <si>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</si>
  <si>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</si>
  <si>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</si>
  <si>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</si>
  <si>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</si>
  <si>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</si>
  <si>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</si>
  <si>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</si>
  <si>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</si>
  <si>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</si>
  <si>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</si>
  <si>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</si>
  <si>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</si>
  <si>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</si>
  <si>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</si>
  <si>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</si>
  <si>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</si>
  <si>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</si>
  <si>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</si>
  <si>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</si>
  <si>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</si>
  <si>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</si>
  <si>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</si>
  <si>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</si>
  <si>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</si>
  <si>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</si>
  <si>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</si>
  <si>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</si>
  <si>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</si>
  <si>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</si>
  <si>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</si>
  <si>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</si>
  <si>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</si>
  <si>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</si>
  <si>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</si>
  <si>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</si>
  <si>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</si>
  <si>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</si>
  <si>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</si>
  <si>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</si>
  <si>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</si>
  <si>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</si>
  <si>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</si>
  <si>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</si>
  <si>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</si>
  <si>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</si>
  <si>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</si>
  <si>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</si>
  <si>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</si>
  <si>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</si>
  <si>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</si>
  <si>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</si>
  <si>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</si>
  <si>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</si>
  <si>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</si>
  <si>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</si>
  <si>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</si>
  <si>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</si>
  <si>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</si>
  <si>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</si>
  <si>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</si>
  <si>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</si>
  <si>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</si>
  <si>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</si>
  <si>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</si>
  <si>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</si>
  <si>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</si>
  <si>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</si>
  <si>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</si>
  <si>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</si>
  <si>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</si>
  <si>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</si>
  <si>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</si>
  <si>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</si>
  <si>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</si>
  <si>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</si>
  <si>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</si>
  <si>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</si>
  <si>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</si>
  <si>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</si>
  <si>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</si>
  <si>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</si>
  <si>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</si>
  <si>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</si>
  <si>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</si>
  <si>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</si>
  <si>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</si>
  <si>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</si>
  <si>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</si>
  <si>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</si>
  <si>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</si>
  <si>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</si>
  <si>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</si>
  <si>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</si>
  <si>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</si>
  <si>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</si>
  <si>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</si>
  <si>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</si>
  <si>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</si>
  <si>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</si>
  <si>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</si>
  <si>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</si>
  <si>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</si>
  <si>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</si>
  <si>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</si>
  <si>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</si>
  <si>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</si>
  <si>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</si>
  <si>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</si>
  <si>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</si>
  <si>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</si>
  <si>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</si>
  <si>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</si>
  <si>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</si>
  <si>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</si>
  <si>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</si>
  <si>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</si>
  <si>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</si>
  <si>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</si>
  <si>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</si>
  <si>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</si>
  <si>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</si>
  <si>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</si>
  <si>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</si>
  <si>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</si>
  <si>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</si>
  <si>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</si>
  <si>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</si>
  <si>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</si>
  <si>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</si>
  <si>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</si>
  <si>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</si>
  <si>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</si>
  <si>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</si>
  <si>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</si>
  <si>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</si>
  <si>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</si>
  <si>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</si>
  <si>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</si>
  <si>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</si>
  <si>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</si>
  <si>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</si>
  <si>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</si>
  <si>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</si>
  <si>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</si>
  <si>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</si>
  <si>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</si>
  <si>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</si>
  <si>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</si>
  <si>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</si>
  <si>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</si>
  <si>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</si>
  <si>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</si>
  <si>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</si>
  <si>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</si>
  <si>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</si>
  <si>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</si>
  <si>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</si>
  <si>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</si>
  <si>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</si>
  <si>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</si>
  <si>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</si>
  <si>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</si>
  <si>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</si>
  <si>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</si>
  <si>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</si>
  <si>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</si>
  <si>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</si>
  <si>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</si>
  <si>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</si>
  <si>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</si>
  <si>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</si>
  <si>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</si>
  <si>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</si>
  <si>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</si>
  <si>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</si>
  <si>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</si>
  <si>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</si>
  <si>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</si>
  <si>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</si>
  <si>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</si>
  <si>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</si>
  <si>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</si>
  <si>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</si>
  <si>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</si>
  <si>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</si>
  <si>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</si>
  <si>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</si>
  <si>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</si>
  <si>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</si>
  <si>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</si>
  <si>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</si>
  <si>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</si>
  <si>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</si>
  <si>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</si>
  <si>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</si>
  <si>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</si>
  <si>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</si>
  <si>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</si>
  <si>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</si>
  <si>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</si>
  <si>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</si>
  <si>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</si>
  <si>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</si>
  <si>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</si>
  <si>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</si>
  <si>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</si>
  <si>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</si>
  <si>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</si>
  <si>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</si>
  <si>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</si>
  <si>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</si>
  <si>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</si>
  <si>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</si>
  <si>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</si>
  <si>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</si>
  <si>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</si>
  <si>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</si>
  <si>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</si>
  <si>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</si>
  <si>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</si>
  <si>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</si>
  <si>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</si>
  <si>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</si>
  <si>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</si>
  <si>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</si>
  <si>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</si>
  <si>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</si>
  <si>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</si>
  <si>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</si>
  <si>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</si>
  <si>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</si>
  <si>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</si>
  <si>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</si>
  <si>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</si>
  <si>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</si>
  <si>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</si>
  <si>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</si>
  <si>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</si>
  <si>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</si>
  <si>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</si>
  <si>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</si>
  <si>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</si>
  <si>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</si>
  <si>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</si>
  <si>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</si>
  <si>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</si>
  <si>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</si>
  <si>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</si>
  <si>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</si>
  <si>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</si>
  <si>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</si>
  <si>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</si>
  <si>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</si>
  <si>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</si>
  <si>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</si>
  <si>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</si>
  <si>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</si>
  <si>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</si>
  <si>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</si>
  <si>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</si>
  <si>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</si>
  <si>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</si>
  <si>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</si>
  <si>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</si>
  <si>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</si>
  <si>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</si>
  <si>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</si>
  <si>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</si>
  <si>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</si>
  <si>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</si>
  <si>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</si>
  <si>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</si>
  <si>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</si>
  <si>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</si>
  <si>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</si>
  <si>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</si>
  <si>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</si>
  <si>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</si>
  <si>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</si>
  <si>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</si>
  <si>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</si>
  <si>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</si>
  <si>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</si>
  <si>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</si>
  <si>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</si>
  <si>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</si>
  <si>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</si>
  <si>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</si>
  <si>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</si>
  <si>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</si>
  <si>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</si>
  <si>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</si>
  <si>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</si>
  <si>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</si>
  <si>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</si>
  <si>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</si>
  <si>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</si>
  <si>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</si>
  <si>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</si>
  <si>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</si>
  <si>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</si>
  <si>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</si>
  <si>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</si>
  <si>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</si>
  <si>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</si>
  <si>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</si>
  <si>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</si>
  <si>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</si>
  <si>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</si>
  <si>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</si>
  <si>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</si>
  <si>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</si>
  <si>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</si>
  <si>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</si>
  <si>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</si>
  <si>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</si>
  <si>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</si>
  <si>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</si>
  <si>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</si>
  <si>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</si>
  <si>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</si>
  <si>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</si>
  <si>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</si>
  <si>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</si>
  <si>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</si>
  <si>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</si>
  <si>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</si>
  <si>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</si>
  <si>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</si>
  <si>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</si>
  <si>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</si>
  <si>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</si>
  <si>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</si>
  <si>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</si>
  <si>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</si>
  <si>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</si>
  <si>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</si>
  <si>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</si>
  <si>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</si>
  <si>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</si>
  <si>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</si>
  <si>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</si>
  <si>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</si>
  <si>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</si>
  <si>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</si>
  <si>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</si>
  <si>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</si>
  <si>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</si>
  <si>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</si>
  <si>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</si>
  <si>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</si>
  <si>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</si>
  <si>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</si>
  <si>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</si>
  <si>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</si>
  <si>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</si>
  <si>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</si>
  <si>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</si>
  <si>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</si>
  <si>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</si>
  <si>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</si>
  <si>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</si>
  <si>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</si>
  <si>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</si>
  <si>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</si>
  <si>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</si>
  <si>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</si>
  <si>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</si>
  <si>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</si>
  <si>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</si>
  <si>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</si>
  <si>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</si>
  <si>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</si>
  <si>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</si>
  <si>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</si>
  <si>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</si>
  <si>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</si>
  <si>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</si>
  <si>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</si>
  <si>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</si>
  <si>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</si>
  <si>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</si>
  <si>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</si>
  <si>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</si>
  <si>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</si>
  <si>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</si>
  <si>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</si>
  <si>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</si>
  <si>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</si>
  <si>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</si>
  <si>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</si>
  <si>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</si>
  <si>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</si>
  <si>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</si>
  <si>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</si>
  <si>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</si>
  <si>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</si>
  <si>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</si>
  <si>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</si>
  <si>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</si>
  <si>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</si>
  <si>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</si>
  <si>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</si>
  <si>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</si>
  <si>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</si>
  <si>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</si>
  <si>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</si>
  <si>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</si>
  <si>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</si>
  <si>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</si>
  <si>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</si>
  <si>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</si>
  <si>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</si>
  <si>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</si>
  <si>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</si>
  <si>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</si>
  <si>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</si>
  <si>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</si>
  <si>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</si>
  <si>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</si>
  <si>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</si>
  <si>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</si>
  <si>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</si>
  <si>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</si>
  <si>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</si>
  <si>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</si>
  <si>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</si>
  <si>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</si>
  <si>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</si>
  <si>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</si>
  <si>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</si>
  <si>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</si>
  <si>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</si>
  <si>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</si>
  <si>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</si>
  <si>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</si>
  <si>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</si>
  <si>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</si>
  <si>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</si>
  <si>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</si>
  <si>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</si>
  <si>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</si>
  <si>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</si>
  <si>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</si>
  <si>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</si>
  <si>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</si>
  <si>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</si>
  <si>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</si>
  <si>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</si>
  <si>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</si>
  <si>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</si>
  <si>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</si>
  <si>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</si>
  <si>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</si>
  <si>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</si>
  <si>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</si>
  <si>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</si>
  <si>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</si>
  <si>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</si>
  <si>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</si>
  <si>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</si>
  <si>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</si>
  <si>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</si>
  <si>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</si>
  <si>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</si>
  <si>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</si>
  <si>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</si>
  <si>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</si>
  <si>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</si>
  <si>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</si>
  <si>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</si>
  <si>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</si>
  <si>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</si>
  <si>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</si>
  <si>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</si>
  <si>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</si>
  <si>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</si>
  <si>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</si>
  <si>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</si>
  <si>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</si>
  <si>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</si>
  <si>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</si>
  <si>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</si>
  <si>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</si>
  <si>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</si>
  <si>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</si>
  <si>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</si>
  <si>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</si>
  <si>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</si>
  <si>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</si>
  <si>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</si>
  <si>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</si>
  <si>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</si>
  <si>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</si>
  <si>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</si>
  <si>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</si>
  <si>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</si>
  <si>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</si>
  <si>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</si>
  <si>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</si>
  <si>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</si>
  <si>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</si>
  <si>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</si>
  <si>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</si>
  <si>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</si>
  <si>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</si>
  <si>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</si>
  <si>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</si>
  <si>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</si>
  <si>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</si>
  <si>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</si>
  <si>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</si>
  <si>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</si>
  <si>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</si>
  <si>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</si>
  <si>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</si>
  <si>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</si>
  <si>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</si>
  <si>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</si>
  <si>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</si>
  <si>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</si>
  <si>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</si>
  <si>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</si>
  <si>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</si>
  <si>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</si>
  <si>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</si>
  <si>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</si>
  <si>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</si>
  <si>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</si>
  <si>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</si>
  <si>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</si>
  <si>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</si>
  <si>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</si>
  <si>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</si>
  <si>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</si>
  <si>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</si>
  <si>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</si>
  <si>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</si>
  <si>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</si>
  <si>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</si>
  <si>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</si>
  <si>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</si>
  <si>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</si>
  <si>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</si>
  <si>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</si>
  <si>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</si>
  <si>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</si>
  <si>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</si>
  <si>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</si>
  <si>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</si>
  <si>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</si>
  <si>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</si>
  <si>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</si>
  <si>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</si>
  <si>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</si>
  <si>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</si>
  <si>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</si>
  <si>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</si>
  <si>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</si>
  <si>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</si>
  <si>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</si>
  <si>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</si>
  <si>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</si>
  <si>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</si>
  <si>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</si>
  <si>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</si>
  <si>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</si>
  <si>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</si>
  <si>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</si>
  <si>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</si>
  <si>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</si>
  <si>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</si>
  <si>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</si>
  <si>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</si>
  <si>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</si>
  <si>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</si>
  <si>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</si>
  <si>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</si>
  <si>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</si>
  <si>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</si>
  <si>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</si>
  <si>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</si>
  <si>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</si>
  <si>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</si>
  <si>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</si>
  <si>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</si>
  <si>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</si>
  <si>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</si>
  <si>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</si>
  <si>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</si>
  <si>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</si>
  <si>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</si>
  <si>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</si>
  <si>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</si>
  <si>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</si>
  <si>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</si>
  <si>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</si>
  <si>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</si>
  <si>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</si>
  <si>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</si>
  <si>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</si>
  <si>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</si>
  <si>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</si>
  <si>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</si>
  <si>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</si>
  <si>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</si>
  <si>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</si>
  <si>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</si>
  <si>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</si>
  <si>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</si>
  <si>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</si>
  <si>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</si>
  <si>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</si>
  <si>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</si>
  <si>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</si>
  <si>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</si>
  <si>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</si>
  <si>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</si>
  <si>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</si>
  <si>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</si>
  <si>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</si>
  <si>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</si>
  <si>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</si>
  <si>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</si>
  <si>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</si>
  <si>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</si>
  <si>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</si>
  <si>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</si>
  <si>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</si>
  <si>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</si>
  <si>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</si>
  <si>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</si>
  <si>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</si>
  <si>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</si>
  <si>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</si>
  <si>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</si>
  <si>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</si>
  <si>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</si>
  <si>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</si>
  <si>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</si>
  <si>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</si>
  <si>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</si>
  <si>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</si>
  <si>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</si>
  <si>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</si>
  <si>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</si>
  <si>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</si>
  <si>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</si>
  <si>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</si>
  <si>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</si>
  <si>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</si>
  <si>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</si>
  <si>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</si>
  <si>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</si>
  <si>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</si>
  <si>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</si>
  <si>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</si>
  <si>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</si>
  <si>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</si>
  <si>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</si>
  <si>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</si>
  <si>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</si>
  <si>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</si>
  <si>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</si>
  <si>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</si>
  <si>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</si>
  <si>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</si>
  <si>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</si>
  <si>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</si>
  <si>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</si>
  <si>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</si>
  <si>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</si>
  <si>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</si>
  <si>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</si>
  <si>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</si>
  <si>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</si>
  <si>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</si>
  <si>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</si>
  <si>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</si>
  <si>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</si>
  <si>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</si>
  <si>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</si>
  <si>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</si>
  <si>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</si>
  <si>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</si>
  <si>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</si>
  <si>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</si>
  <si>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</si>
  <si>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</si>
  <si>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</si>
  <si>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</si>
  <si>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</si>
  <si>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</si>
  <si>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</si>
  <si>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</si>
  <si>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</si>
  <si>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</si>
  <si>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</si>
  <si>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</si>
  <si>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</si>
  <si>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</si>
  <si>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</si>
  <si>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</si>
  <si>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</si>
  <si>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</si>
  <si>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</si>
  <si>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</si>
  <si>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</si>
  <si>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</si>
  <si>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</si>
  <si>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</si>
  <si>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</si>
  <si>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</si>
  <si>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</si>
  <si>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</si>
  <si>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</si>
  <si>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</si>
  <si>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</si>
  <si>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</si>
  <si>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</si>
  <si>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</si>
  <si>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</si>
  <si>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</si>
  <si>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</si>
  <si>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</si>
  <si>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</si>
  <si>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</si>
  <si>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</si>
  <si>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</si>
  <si>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</si>
  <si>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</si>
  <si>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</si>
  <si>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</si>
  <si>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</si>
  <si>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</si>
  <si>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</si>
  <si>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</si>
  <si>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</si>
  <si>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</si>
  <si>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</si>
  <si>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</si>
  <si>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</si>
  <si>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</si>
  <si>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</si>
  <si>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</si>
  <si>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</si>
  <si>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</si>
  <si>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</si>
  <si>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</si>
  <si>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</si>
  <si>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</si>
  <si>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</si>
  <si>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</si>
  <si>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</si>
  <si>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</si>
  <si>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</si>
  <si>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</si>
  <si>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</si>
  <si>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</si>
  <si>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</si>
  <si>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</si>
  <si>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</si>
  <si>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</si>
  <si>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</si>
  <si>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</si>
  <si>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</si>
  <si>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</si>
  <si>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</si>
  <si>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</si>
  <si>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</si>
  <si>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</si>
  <si>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</si>
  <si>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</si>
  <si>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</si>
  <si>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</si>
  <si>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</si>
  <si>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</si>
  <si>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</si>
  <si>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</si>
  <si>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</si>
  <si>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</si>
  <si>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</si>
  <si>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</si>
  <si>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</si>
  <si>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</si>
  <si>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</si>
  <si>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</si>
  <si>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</si>
  <si>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</si>
  <si>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</si>
  <si>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</si>
  <si>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</si>
  <si>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</si>
  <si>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</si>
  <si>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</si>
  <si>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</si>
  <si>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</si>
  <si>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</si>
  <si>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</si>
  <si>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</si>
  <si>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</si>
  <si>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</si>
  <si>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</si>
  <si>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</si>
  <si>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</si>
  <si>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</si>
  <si>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</si>
  <si>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</si>
  <si>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</si>
  <si>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</si>
  <si>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</si>
  <si>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</si>
  <si>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</si>
  <si>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</si>
  <si>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</si>
  <si>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</si>
  <si>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</si>
  <si>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</si>
  <si>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</si>
  <si>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</si>
  <si>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</si>
  <si>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</si>
  <si>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</si>
  <si>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</si>
  <si>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</si>
  <si>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</si>
  <si>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</si>
  <si>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</si>
  <si>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</si>
  <si>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</si>
  <si>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</si>
  <si>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</si>
  <si>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</si>
  <si>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</si>
  <si>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</si>
  <si>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</si>
  <si>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</si>
  <si>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</si>
  <si>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</si>
  <si>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</si>
  <si>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</si>
  <si>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</si>
  <si>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</si>
  <si>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</si>
  <si>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</si>
  <si>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</si>
  <si>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</si>
  <si>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</si>
  <si>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</si>
  <si>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</si>
  <si>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</si>
  <si>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</si>
  <si>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</si>
  <si>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</si>
  <si>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</si>
  <si>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</si>
  <si>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</si>
  <si>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</si>
  <si>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</si>
  <si>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</si>
  <si>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</si>
  <si>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</si>
  <si>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</si>
  <si>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</si>
  <si>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</si>
  <si>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</si>
  <si>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</si>
  <si>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</si>
  <si>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</si>
  <si>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</si>
  <si>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</si>
  <si>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VIKTORA CARA EMINA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</si>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</sst>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2039194.5699999998</v>
      </c>
      <c r="D2" s="7">
        <f>'PR-RAS'!E6</f>
        <v>2271329.4700000002</v>
      </c>
      <c r="E2" s="7">
        <v>0</v>
      </c>
      <c r="F2" s="7">
        <v>0</v>
      </c>
      <c r="G2" s="8">
        <f t="shared" ref="G2:G274" si="0">(B2/1000)*(C2*1+D2*2)</f>
        <v>6581.8535099999999</v>
      </c>
      <c r="H2" s="8">
        <f t="shared" ref="H2:H274" si="1">ABS(C2-ROUND(C2,0))+ABS(D2-ROUND(D2,0))</f>
        <v>0.90000000037252903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1802378.6199999999</v>
      </c>
      <c r="D45" s="2">
        <f>'PR-RAS'!E49</f>
        <v>1980672.85</v>
      </c>
      <c r="E45" s="2">
        <v>0</v>
      </c>
      <c r="F45" s="2">
        <v>0</v>
      </c>
      <c r="G45" s="3">
        <f t="shared" si="0"/>
        <v>253603.87007999999</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1802378.6199999999</v>
      </c>
      <c r="D64" s="2">
        <f>'PR-RAS'!E68</f>
        <v>1980672.85</v>
      </c>
      <c r="E64" s="2">
        <v>0</v>
      </c>
      <c r="F64" s="2">
        <v>0</v>
      </c>
      <c r="G64" s="3">
        <f t="shared" si="0"/>
        <v>363114.63216000004</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1789702.39</v>
      </c>
      <c r="D65" s="2">
        <f>'PR-RAS'!E69</f>
        <v>1969230.27</v>
      </c>
      <c r="E65" s="2">
        <v>0</v>
      </c>
      <c r="F65" s="2">
        <v>0</v>
      </c>
      <c r="G65" s="3">
        <f t="shared" si="0"/>
        <v>366602.42751999997</v>
      </c>
      <c r="H65" s="3">
        <f t="shared" si="1"/>
        <v>0.65999999991618097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12676.23</v>
      </c>
      <c r="D66" s="2">
        <f>'PR-RAS'!E70</f>
        <v>11442.58</v>
      </c>
      <c r="E66" s="2">
        <v>0</v>
      </c>
      <c r="F66" s="2">
        <v>0</v>
      </c>
      <c r="G66" s="3">
        <f t="shared" si="0"/>
        <v>2311.49035</v>
      </c>
      <c r="H66" s="3">
        <f t="shared" si="1"/>
        <v>0.6499999999996362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8.94</v>
      </c>
      <c r="D78" s="2">
        <f>'PR-RAS'!E82</f>
        <v>18.3</v>
      </c>
      <c r="E78" s="2">
        <v>0</v>
      </c>
      <c r="F78" s="2">
        <v>0</v>
      </c>
      <c r="G78" s="3">
        <f t="shared" si="0"/>
        <v>3.50658</v>
      </c>
      <c r="H78" s="3">
        <f t="shared" si="1"/>
        <v>0.36000000000000121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8.94</v>
      </c>
      <c r="D79" s="2">
        <f>'PR-RAS'!E83</f>
        <v>18.3</v>
      </c>
      <c r="E79" s="2">
        <v>0</v>
      </c>
      <c r="F79" s="2">
        <v>0</v>
      </c>
      <c r="G79" s="3">
        <f t="shared" si="0"/>
        <v>3.5521199999999999</v>
      </c>
      <c r="H79" s="3">
        <f t="shared" si="1"/>
        <v>0.36000000000000121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8.94</v>
      </c>
      <c r="D81" s="2">
        <f>'PR-RAS'!E85</f>
        <v>18.3</v>
      </c>
      <c r="E81" s="2">
        <v>0</v>
      </c>
      <c r="F81" s="2">
        <v>0</v>
      </c>
      <c r="G81" s="3">
        <f t="shared" si="0"/>
        <v>3.6432000000000002</v>
      </c>
      <c r="H81" s="3">
        <f t="shared" si="1"/>
        <v>0.36000000000000121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92745.919999999998</v>
      </c>
      <c r="D102" s="2">
        <f>'PR-RAS'!E106</f>
        <v>119747.59</v>
      </c>
      <c r="E102" s="2">
        <v>0</v>
      </c>
      <c r="F102" s="2">
        <v>0</v>
      </c>
      <c r="G102" s="3">
        <f t="shared" si="0"/>
        <v>33556.3511</v>
      </c>
      <c r="H102" s="3">
        <f t="shared" si="1"/>
        <v>0.49000000000523869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92745.919999999998</v>
      </c>
      <c r="D108" s="2">
        <f>'PR-RAS'!E112</f>
        <v>119747.59</v>
      </c>
      <c r="E108" s="2">
        <v>0</v>
      </c>
      <c r="F108" s="2">
        <v>0</v>
      </c>
      <c r="G108" s="3">
        <f t="shared" si="0"/>
        <v>35549.797699999996</v>
      </c>
      <c r="H108" s="3">
        <f t="shared" si="1"/>
        <v>0.49000000000523869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92745.919999999998</v>
      </c>
      <c r="D113" s="2">
        <f>'PR-RAS'!E117</f>
        <v>119747.59</v>
      </c>
      <c r="E113" s="2">
        <v>0</v>
      </c>
      <c r="F113" s="2">
        <v>0</v>
      </c>
      <c r="G113" s="3">
        <f t="shared" si="0"/>
        <v>37211.003199999999</v>
      </c>
      <c r="H113" s="3">
        <f t="shared" si="1"/>
        <v>0.49000000000523869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21223.59</v>
      </c>
      <c r="D121" s="2">
        <f>'PR-RAS'!E125</f>
        <v>22135.870000000003</v>
      </c>
      <c r="E121" s="2">
        <v>0</v>
      </c>
      <c r="F121" s="2">
        <v>0</v>
      </c>
      <c r="G121" s="3">
        <f t="shared" si="0"/>
        <v>7859.4395999999997</v>
      </c>
      <c r="H121" s="3">
        <f t="shared" si="1"/>
        <v>0.53999999999723514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12193.05</v>
      </c>
      <c r="D122" s="2">
        <f>'PR-RAS'!E126</f>
        <v>19759.54</v>
      </c>
      <c r="E122" s="2">
        <v>0</v>
      </c>
      <c r="F122" s="2">
        <v>0</v>
      </c>
      <c r="G122" s="3">
        <f t="shared" si="0"/>
        <v>6257.1677300000001</v>
      </c>
      <c r="H122" s="3">
        <f t="shared" si="1"/>
        <v>0.50999999999839929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3881.81</v>
      </c>
      <c r="E123" s="2">
        <v>0</v>
      </c>
      <c r="F123" s="2">
        <v>0</v>
      </c>
      <c r="G123" s="3">
        <f t="shared" si="0"/>
        <v>947.16163999999992</v>
      </c>
      <c r="H123" s="3">
        <f t="shared" si="1"/>
        <v>0.19000000000005457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12193.05</v>
      </c>
      <c r="D124" s="2">
        <f>'PR-RAS'!E128</f>
        <v>15877.73</v>
      </c>
      <c r="E124" s="2">
        <v>0</v>
      </c>
      <c r="F124" s="2">
        <v>0</v>
      </c>
      <c r="G124" s="3">
        <f t="shared" si="0"/>
        <v>5405.666729999999</v>
      </c>
      <c r="H124" s="3">
        <f t="shared" si="1"/>
        <v>0.31999999999970896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9030.5400000000009</v>
      </c>
      <c r="D125" s="2">
        <f>'PR-RAS'!E129</f>
        <v>2376.33</v>
      </c>
      <c r="E125" s="2">
        <v>0</v>
      </c>
      <c r="F125" s="2">
        <v>0</v>
      </c>
      <c r="G125" s="3">
        <f t="shared" si="0"/>
        <v>1709.1168</v>
      </c>
      <c r="H125" s="3">
        <f t="shared" si="1"/>
        <v>0.78999999999905413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8130.54</v>
      </c>
      <c r="D126" s="2">
        <f>'PR-RAS'!E130</f>
        <v>1296.33</v>
      </c>
      <c r="E126" s="2">
        <v>0</v>
      </c>
      <c r="F126" s="2">
        <v>0</v>
      </c>
      <c r="G126" s="3">
        <f t="shared" si="0"/>
        <v>1340.4</v>
      </c>
      <c r="H126" s="3">
        <f t="shared" si="1"/>
        <v>0.78999999999996362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900</v>
      </c>
      <c r="D127" s="2">
        <f>'PR-RAS'!E131</f>
        <v>1080</v>
      </c>
      <c r="E127" s="2">
        <v>0</v>
      </c>
      <c r="F127" s="2">
        <v>0</v>
      </c>
      <c r="G127" s="3">
        <f t="shared" si="0"/>
        <v>385.56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122837.5</v>
      </c>
      <c r="D130" s="2">
        <f>'PR-RAS'!E134</f>
        <v>148754.85999999999</v>
      </c>
      <c r="E130" s="2">
        <v>0</v>
      </c>
      <c r="F130" s="2">
        <v>0</v>
      </c>
      <c r="G130" s="3">
        <f t="shared" si="0"/>
        <v>54224.791379999995</v>
      </c>
      <c r="H130" s="3">
        <f t="shared" si="1"/>
        <v>0.64000000001396984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122837.5</v>
      </c>
      <c r="D131" s="2">
        <f>'PR-RAS'!E135</f>
        <v>148754.85999999999</v>
      </c>
      <c r="E131" s="2">
        <v>0</v>
      </c>
      <c r="F131" s="2">
        <v>0</v>
      </c>
      <c r="G131" s="3">
        <f t="shared" si="0"/>
        <v>54645.138599999998</v>
      </c>
      <c r="H131" s="3">
        <f t="shared" si="1"/>
        <v>0.64000000001396984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122837.5</v>
      </c>
      <c r="D132" s="2">
        <f>'PR-RAS'!E136</f>
        <v>148754.85999999999</v>
      </c>
      <c r="E132" s="2">
        <v>0</v>
      </c>
      <c r="F132" s="2">
        <v>0</v>
      </c>
      <c r="G132" s="3">
        <f t="shared" si="0"/>
        <v>55065.485820000002</v>
      </c>
      <c r="H132" s="3">
        <f t="shared" si="1"/>
        <v>0.64000000001396984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2005115.93</v>
      </c>
      <c r="D148" s="2">
        <f>'PR-RAS'!E152</f>
        <v>2403257.0699999994</v>
      </c>
      <c r="E148" s="2">
        <v>0</v>
      </c>
      <c r="F148" s="2">
        <v>0</v>
      </c>
      <c r="G148" s="3">
        <f t="shared" si="0"/>
        <v>1001309.6202899998</v>
      </c>
      <c r="H148" s="3">
        <f t="shared" si="1"/>
        <v>0.13999999943189323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1655851.4300000002</v>
      </c>
      <c r="D149" s="2">
        <f>'PR-RAS'!E153</f>
        <v>2004808.7199999997</v>
      </c>
      <c r="E149" s="2">
        <v>0</v>
      </c>
      <c r="F149" s="2">
        <v>0</v>
      </c>
      <c r="G149" s="3">
        <f t="shared" si="0"/>
        <v>838489.39275999984</v>
      </c>
      <c r="H149" s="3">
        <f t="shared" si="1"/>
        <v>0.71000000042840838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1368123.9800000002</v>
      </c>
      <c r="D150" s="2">
        <f>'PR-RAS'!E154</f>
        <v>1662788.0499999998</v>
      </c>
      <c r="E150" s="2">
        <v>0</v>
      </c>
      <c r="F150" s="2">
        <v>0</v>
      </c>
      <c r="G150" s="3">
        <f t="shared" si="0"/>
        <v>699361.31192000001</v>
      </c>
      <c r="H150" s="3">
        <f t="shared" si="1"/>
        <v>6.9999999599531293E-2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1324566.8700000001</v>
      </c>
      <c r="D151" s="2">
        <f>'PR-RAS'!E155</f>
        <v>1590346.69</v>
      </c>
      <c r="E151" s="2">
        <v>0</v>
      </c>
      <c r="F151" s="2">
        <v>0</v>
      </c>
      <c r="G151" s="3">
        <f t="shared" si="0"/>
        <v>675789.03749999998</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33798.370000000003</v>
      </c>
      <c r="D153" s="2">
        <f>'PR-RAS'!E157</f>
        <v>58702.21</v>
      </c>
      <c r="E153" s="2">
        <v>0</v>
      </c>
      <c r="F153" s="2">
        <v>0</v>
      </c>
      <c r="G153" s="3">
        <f t="shared" si="0"/>
        <v>22982.824080000002</v>
      </c>
      <c r="H153" s="3">
        <f t="shared" si="1"/>
        <v>0.58000000000174623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9758.74</v>
      </c>
      <c r="D154" s="2">
        <f>'PR-RAS'!E158</f>
        <v>13739.15</v>
      </c>
      <c r="E154" s="2">
        <v>0</v>
      </c>
      <c r="F154" s="2">
        <v>0</v>
      </c>
      <c r="G154" s="3">
        <f t="shared" si="0"/>
        <v>5697.2671200000004</v>
      </c>
      <c r="H154" s="3">
        <f t="shared" si="1"/>
        <v>0.40999999999985448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64419.79</v>
      </c>
      <c r="D155" s="2">
        <f>'PR-RAS'!E159</f>
        <v>70031.55</v>
      </c>
      <c r="E155" s="2">
        <v>0</v>
      </c>
      <c r="F155" s="2">
        <v>0</v>
      </c>
      <c r="G155" s="3">
        <f t="shared" si="0"/>
        <v>31490.36506</v>
      </c>
      <c r="H155" s="3">
        <f t="shared" si="1"/>
        <v>0.6599999999962165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223307.66</v>
      </c>
      <c r="D156" s="2">
        <f>'PR-RAS'!E160</f>
        <v>271989.12</v>
      </c>
      <c r="E156" s="2">
        <v>0</v>
      </c>
      <c r="F156" s="2">
        <v>0</v>
      </c>
      <c r="G156" s="3">
        <f t="shared" si="0"/>
        <v>118929.31450000001</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223307.66</v>
      </c>
      <c r="D158" s="2">
        <f>'PR-RAS'!E162</f>
        <v>271945.25</v>
      </c>
      <c r="E158" s="2">
        <v>0</v>
      </c>
      <c r="F158" s="2">
        <v>0</v>
      </c>
      <c r="G158" s="3">
        <f t="shared" si="0"/>
        <v>120450.11112</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43.87</v>
      </c>
      <c r="E159" s="2">
        <v>0</v>
      </c>
      <c r="F159" s="2">
        <v>0</v>
      </c>
      <c r="G159" s="3">
        <f t="shared" si="0"/>
        <v>13.862919999999999</v>
      </c>
      <c r="H159" s="3">
        <f t="shared" si="1"/>
        <v>0.13000000000000256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333183.48000000004</v>
      </c>
      <c r="D160" s="2">
        <f>'PR-RAS'!E164</f>
        <v>381175.51</v>
      </c>
      <c r="E160" s="2">
        <v>0</v>
      </c>
      <c r="F160" s="2">
        <v>0</v>
      </c>
      <c r="G160" s="3">
        <f t="shared" si="0"/>
        <v>174189.98550000001</v>
      </c>
      <c r="H160" s="3">
        <f t="shared" si="1"/>
        <v>0.97000000003026798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63369.35</v>
      </c>
      <c r="D161" s="2">
        <f>'PR-RAS'!E165</f>
        <v>71167.97</v>
      </c>
      <c r="E161" s="2">
        <v>0</v>
      </c>
      <c r="F161" s="2">
        <v>0</v>
      </c>
      <c r="G161" s="3">
        <f t="shared" si="0"/>
        <v>32912.846400000002</v>
      </c>
      <c r="H161" s="3">
        <f t="shared" si="1"/>
        <v>0.37999999999738066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7895.22</v>
      </c>
      <c r="D162" s="2">
        <f>'PR-RAS'!E166</f>
        <v>8054.76</v>
      </c>
      <c r="E162" s="2">
        <v>0</v>
      </c>
      <c r="F162" s="2">
        <v>0</v>
      </c>
      <c r="G162" s="3">
        <f t="shared" si="0"/>
        <v>3864.7631400000005</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53163.63</v>
      </c>
      <c r="D163" s="2">
        <f>'PR-RAS'!E167</f>
        <v>60966.41</v>
      </c>
      <c r="E163" s="2">
        <v>0</v>
      </c>
      <c r="F163" s="2">
        <v>0</v>
      </c>
      <c r="G163" s="3">
        <f t="shared" si="0"/>
        <v>28365.624900000003</v>
      </c>
      <c r="H163" s="3">
        <f t="shared" si="1"/>
        <v>0.7800000000061118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1075</v>
      </c>
      <c r="D164" s="2">
        <f>'PR-RAS'!E168</f>
        <v>1002.3</v>
      </c>
      <c r="E164" s="2">
        <v>0</v>
      </c>
      <c r="F164" s="2">
        <v>0</v>
      </c>
      <c r="G164" s="3">
        <f t="shared" si="0"/>
        <v>501.97480000000002</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1235.5</v>
      </c>
      <c r="D165" s="2">
        <f>'PR-RAS'!E169</f>
        <v>1144.5</v>
      </c>
      <c r="E165" s="2">
        <v>0</v>
      </c>
      <c r="F165" s="2">
        <v>0</v>
      </c>
      <c r="G165" s="3">
        <f t="shared" si="0"/>
        <v>578.01800000000003</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185194.7</v>
      </c>
      <c r="D166" s="2">
        <f>'PR-RAS'!E170</f>
        <v>234285.54</v>
      </c>
      <c r="E166" s="2">
        <v>0</v>
      </c>
      <c r="F166" s="2">
        <v>0</v>
      </c>
      <c r="G166" s="3">
        <f t="shared" si="0"/>
        <v>107871.35370000001</v>
      </c>
      <c r="H166" s="3">
        <f t="shared" si="1"/>
        <v>0.7599999999802094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18940.91</v>
      </c>
      <c r="D167" s="2">
        <f>'PR-RAS'!E171</f>
        <v>25306.83</v>
      </c>
      <c r="E167" s="2">
        <v>0</v>
      </c>
      <c r="F167" s="2">
        <v>0</v>
      </c>
      <c r="G167" s="3">
        <f t="shared" si="0"/>
        <v>11546.058620000002</v>
      </c>
      <c r="H167" s="3">
        <f t="shared" si="1"/>
        <v>0.25999999999839929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127891.03</v>
      </c>
      <c r="D168" s="2">
        <f>'PR-RAS'!E172</f>
        <v>167709.75</v>
      </c>
      <c r="E168" s="2">
        <v>0</v>
      </c>
      <c r="F168" s="2">
        <v>0</v>
      </c>
      <c r="G168" s="3">
        <f t="shared" si="0"/>
        <v>77372.858510000005</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33117.39</v>
      </c>
      <c r="D169" s="2">
        <f>'PR-RAS'!E173</f>
        <v>31155.759999999998</v>
      </c>
      <c r="E169" s="2">
        <v>0</v>
      </c>
      <c r="F169" s="2">
        <v>0</v>
      </c>
      <c r="G169" s="3">
        <f t="shared" si="0"/>
        <v>16032.056880000002</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1837</v>
      </c>
      <c r="D170" s="2">
        <f>'PR-RAS'!E174</f>
        <v>2970.71</v>
      </c>
      <c r="E170" s="2">
        <v>0</v>
      </c>
      <c r="F170" s="2">
        <v>0</v>
      </c>
      <c r="G170" s="3">
        <f t="shared" si="0"/>
        <v>1314.5529800000002</v>
      </c>
      <c r="H170" s="3">
        <f t="shared" si="1"/>
        <v>0.28999999999996362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2167.7199999999998</v>
      </c>
      <c r="D171" s="2">
        <f>'PR-RAS'!E175</f>
        <v>6104.52</v>
      </c>
      <c r="E171" s="2">
        <v>0</v>
      </c>
      <c r="F171" s="2">
        <v>0</v>
      </c>
      <c r="G171" s="3">
        <f t="shared" si="0"/>
        <v>2444.0492000000004</v>
      </c>
      <c r="H171" s="3">
        <f t="shared" si="1"/>
        <v>0.75999999999976353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1240.6500000000001</v>
      </c>
      <c r="D173" s="2">
        <f>'PR-RAS'!E177</f>
        <v>1037.97</v>
      </c>
      <c r="E173" s="2">
        <v>0</v>
      </c>
      <c r="F173" s="2">
        <v>0</v>
      </c>
      <c r="G173" s="3">
        <f t="shared" si="0"/>
        <v>570.45348000000001</v>
      </c>
      <c r="H173" s="3">
        <f t="shared" si="1"/>
        <v>0.37999999999988177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66607.37</v>
      </c>
      <c r="D174" s="2">
        <f>'PR-RAS'!E178</f>
        <v>65763.87</v>
      </c>
      <c r="E174" s="2">
        <v>0</v>
      </c>
      <c r="F174" s="2">
        <v>0</v>
      </c>
      <c r="G174" s="3">
        <f t="shared" si="0"/>
        <v>34277.374029999992</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18905.45</v>
      </c>
      <c r="D175" s="2">
        <f>'PR-RAS'!E179</f>
        <v>7068.45</v>
      </c>
      <c r="E175" s="2">
        <v>0</v>
      </c>
      <c r="F175" s="2">
        <v>0</v>
      </c>
      <c r="G175" s="3">
        <f t="shared" si="0"/>
        <v>5749.3688999999995</v>
      </c>
      <c r="H175" s="3">
        <f t="shared" si="1"/>
        <v>0.9000000000005457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11303.71</v>
      </c>
      <c r="D176" s="2">
        <f>'PR-RAS'!E180</f>
        <v>17449.45</v>
      </c>
      <c r="E176" s="2">
        <v>0</v>
      </c>
      <c r="F176" s="2">
        <v>0</v>
      </c>
      <c r="G176" s="3">
        <f t="shared" si="0"/>
        <v>8085.4567499999994</v>
      </c>
      <c r="H176" s="3">
        <f t="shared" si="1"/>
        <v>0.74000000000160071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908.85</v>
      </c>
      <c r="D177" s="2">
        <f>'PR-RAS'!E181</f>
        <v>248.85</v>
      </c>
      <c r="E177" s="2">
        <v>0</v>
      </c>
      <c r="F177" s="2">
        <v>0</v>
      </c>
      <c r="G177" s="3">
        <f t="shared" si="0"/>
        <v>247.55279999999999</v>
      </c>
      <c r="H177" s="3">
        <f t="shared" si="1"/>
        <v>0.29999999999998295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17077.669999999998</v>
      </c>
      <c r="D178" s="2">
        <f>'PR-RAS'!E182</f>
        <v>15715.86</v>
      </c>
      <c r="E178" s="2">
        <v>0</v>
      </c>
      <c r="F178" s="2">
        <v>0</v>
      </c>
      <c r="G178" s="3">
        <f t="shared" si="0"/>
        <v>8586.1620299999995</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2327.8000000000002</v>
      </c>
      <c r="D179" s="2">
        <f>'PR-RAS'!E183</f>
        <v>2460</v>
      </c>
      <c r="E179" s="2">
        <v>0</v>
      </c>
      <c r="F179" s="2">
        <v>0</v>
      </c>
      <c r="G179" s="3">
        <f t="shared" si="0"/>
        <v>1290.1084000000001</v>
      </c>
      <c r="H179" s="3">
        <f t="shared" si="1"/>
        <v>0.1999999999998181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4310.63</v>
      </c>
      <c r="D180" s="2">
        <f>'PR-RAS'!E184</f>
        <v>4988.72</v>
      </c>
      <c r="E180" s="2">
        <v>0</v>
      </c>
      <c r="F180" s="2">
        <v>0</v>
      </c>
      <c r="G180" s="3">
        <f t="shared" si="0"/>
        <v>2557.5645299999996</v>
      </c>
      <c r="H180" s="3">
        <f t="shared" si="1"/>
        <v>0.6499999999996362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7237.83</v>
      </c>
      <c r="D181" s="2">
        <f>'PR-RAS'!E185</f>
        <v>12851.03</v>
      </c>
      <c r="E181" s="2">
        <v>0</v>
      </c>
      <c r="F181" s="2">
        <v>0</v>
      </c>
      <c r="G181" s="3">
        <f t="shared" si="0"/>
        <v>5929.1801999999998</v>
      </c>
      <c r="H181" s="3">
        <f t="shared" si="1"/>
        <v>0.2000000000007276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2571.4299999999998</v>
      </c>
      <c r="D182" s="2">
        <f>'PR-RAS'!E186</f>
        <v>3033.25</v>
      </c>
      <c r="E182" s="2">
        <v>0</v>
      </c>
      <c r="F182" s="2">
        <v>0</v>
      </c>
      <c r="G182" s="3">
        <f t="shared" si="0"/>
        <v>1563.46533</v>
      </c>
      <c r="H182" s="3">
        <f t="shared" si="1"/>
        <v>0.67999999999983629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1964</v>
      </c>
      <c r="D183" s="2">
        <f>'PR-RAS'!E187</f>
        <v>1948.26</v>
      </c>
      <c r="E183" s="2">
        <v>0</v>
      </c>
      <c r="F183" s="2">
        <v>0</v>
      </c>
      <c r="G183" s="3">
        <f t="shared" si="0"/>
        <v>1066.61464</v>
      </c>
      <c r="H183" s="3">
        <f t="shared" si="1"/>
        <v>0.25999999999999091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12460.14</v>
      </c>
      <c r="D184" s="2">
        <f>'PR-RAS'!E188</f>
        <v>1559.61</v>
      </c>
      <c r="E184" s="2">
        <v>0</v>
      </c>
      <c r="F184" s="2">
        <v>0</v>
      </c>
      <c r="G184" s="3">
        <f t="shared" si="0"/>
        <v>2851.0228799999995</v>
      </c>
      <c r="H184" s="3">
        <f t="shared" si="1"/>
        <v>0.52999999999951797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5551.92</v>
      </c>
      <c r="D190" s="2">
        <f>'PR-RAS'!E194</f>
        <v>8398.52</v>
      </c>
      <c r="E190" s="2">
        <v>0</v>
      </c>
      <c r="F190" s="2">
        <v>0</v>
      </c>
      <c r="G190" s="3">
        <f t="shared" si="0"/>
        <v>4223.9534400000002</v>
      </c>
      <c r="H190" s="3">
        <f t="shared" si="1"/>
        <v>0.55999999999949068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72.569999999999993</v>
      </c>
      <c r="D191" s="2">
        <f>'PR-RAS'!E195</f>
        <v>128.47</v>
      </c>
      <c r="E191" s="2">
        <v>0</v>
      </c>
      <c r="F191" s="2">
        <v>0</v>
      </c>
      <c r="G191" s="3">
        <f t="shared" si="0"/>
        <v>62.606899999999996</v>
      </c>
      <c r="H191" s="3">
        <f t="shared" si="1"/>
        <v>0.90000000000000568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184.85</v>
      </c>
      <c r="D193" s="2">
        <f>'PR-RAS'!E197</f>
        <v>1545.67</v>
      </c>
      <c r="E193" s="2">
        <v>0</v>
      </c>
      <c r="F193" s="2">
        <v>0</v>
      </c>
      <c r="G193" s="3">
        <f t="shared" si="0"/>
        <v>629.02848000000006</v>
      </c>
      <c r="H193" s="3">
        <f t="shared" si="1"/>
        <v>0.47999999999993292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4003</v>
      </c>
      <c r="D195" s="2">
        <f>'PR-RAS'!E199</f>
        <v>4992</v>
      </c>
      <c r="E195" s="2">
        <v>0</v>
      </c>
      <c r="F195" s="2">
        <v>0</v>
      </c>
      <c r="G195" s="3">
        <f t="shared" si="0"/>
        <v>2713.4780000000001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808.77</v>
      </c>
      <c r="E196" s="2">
        <v>0</v>
      </c>
      <c r="F196" s="2">
        <v>0</v>
      </c>
      <c r="G196" s="3">
        <f t="shared" si="0"/>
        <v>315.4203</v>
      </c>
      <c r="H196" s="3">
        <f t="shared" si="1"/>
        <v>0.23000000000001819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1128.4100000000001</v>
      </c>
      <c r="D197" s="2">
        <f>'PR-RAS'!E201</f>
        <v>703.61</v>
      </c>
      <c r="E197" s="2">
        <v>0</v>
      </c>
      <c r="F197" s="2">
        <v>0</v>
      </c>
      <c r="G197" s="3">
        <f t="shared" si="0"/>
        <v>496.98348000000004</v>
      </c>
      <c r="H197" s="3">
        <f t="shared" si="1"/>
        <v>0.80000000000006821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348.47</v>
      </c>
      <c r="D198" s="2">
        <f>'PR-RAS'!E202</f>
        <v>1557.42</v>
      </c>
      <c r="E198" s="2">
        <v>0</v>
      </c>
      <c r="F198" s="2">
        <v>0</v>
      </c>
      <c r="G198" s="3">
        <f t="shared" si="0"/>
        <v>682.2720700000001</v>
      </c>
      <c r="H198" s="3">
        <f t="shared" si="1"/>
        <v>0.89000000000010004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348.47</v>
      </c>
      <c r="D212" s="2">
        <f>'PR-RAS'!E216</f>
        <v>1557.42</v>
      </c>
      <c r="E212" s="2">
        <v>0</v>
      </c>
      <c r="F212" s="2">
        <v>0</v>
      </c>
      <c r="G212" s="3">
        <f t="shared" si="0"/>
        <v>730.75841000000003</v>
      </c>
      <c r="H212" s="3">
        <f t="shared" si="1"/>
        <v>0.89000000000010004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264.41000000000003</v>
      </c>
      <c r="D213" s="2">
        <f>'PR-RAS'!E217</f>
        <v>285.43</v>
      </c>
      <c r="E213" s="2">
        <v>0</v>
      </c>
      <c r="F213" s="2">
        <v>0</v>
      </c>
      <c r="G213" s="3">
        <f t="shared" si="0"/>
        <v>177.07723999999999</v>
      </c>
      <c r="H213" s="3">
        <f t="shared" si="1"/>
        <v>0.84000000000003183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84.06</v>
      </c>
      <c r="D215" s="2">
        <f>'PR-RAS'!E219</f>
        <v>1271.99</v>
      </c>
      <c r="E215" s="2">
        <v>0</v>
      </c>
      <c r="F215" s="2">
        <v>0</v>
      </c>
      <c r="G215" s="3">
        <f t="shared" si="0"/>
        <v>562.40055999999993</v>
      </c>
      <c r="H215" s="3">
        <f t="shared" si="1"/>
        <v>6.9999999999993179E-2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14952.16</v>
      </c>
      <c r="D258" s="2">
        <f>'PR-RAS'!E262</f>
        <v>14918.92</v>
      </c>
      <c r="E258" s="2">
        <v>0</v>
      </c>
      <c r="F258" s="2">
        <v>0</v>
      </c>
      <c r="G258" s="3">
        <f t="shared" si="0"/>
        <v>11511.03</v>
      </c>
      <c r="H258" s="3">
        <f t="shared" si="1"/>
        <v>0.23999999999978172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14952.16</v>
      </c>
      <c r="D265" s="2">
        <f>'PR-RAS'!E269</f>
        <v>14918.92</v>
      </c>
      <c r="E265" s="2">
        <v>0</v>
      </c>
      <c r="F265" s="2">
        <v>0</v>
      </c>
      <c r="G265" s="3">
        <f t="shared" si="0"/>
        <v>11824.560000000001</v>
      </c>
      <c r="H265" s="3">
        <f t="shared" si="1"/>
        <v>0.23999999999978172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300</v>
      </c>
      <c r="D266" s="2">
        <f>'PR-RAS'!E270</f>
        <v>300</v>
      </c>
      <c r="E266" s="2">
        <v>0</v>
      </c>
      <c r="F266" s="2">
        <v>0</v>
      </c>
      <c r="G266" s="3">
        <f t="shared" si="0"/>
        <v>238.5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14652.16</v>
      </c>
      <c r="D267" s="2">
        <f>'PR-RAS'!E271</f>
        <v>14618.92</v>
      </c>
      <c r="E267" s="2">
        <v>0</v>
      </c>
      <c r="F267" s="2">
        <v>0</v>
      </c>
      <c r="G267" s="3">
        <f t="shared" si="0"/>
        <v>11674.74</v>
      </c>
      <c r="H267" s="3">
        <f t="shared" si="1"/>
        <v>0.23999999999978172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780.39</v>
      </c>
      <c r="D269" s="2">
        <f>'PR-RAS'!E273</f>
        <v>796.5</v>
      </c>
      <c r="E269" s="2">
        <v>0</v>
      </c>
      <c r="F269" s="2">
        <v>0</v>
      </c>
      <c r="G269" s="3">
        <f t="shared" si="0"/>
        <v>636.06852000000003</v>
      </c>
      <c r="H269" s="3">
        <f t="shared" si="1"/>
        <v>0.88999999999998636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780.39</v>
      </c>
      <c r="D270" s="2">
        <f>'PR-RAS'!E274</f>
        <v>796.5</v>
      </c>
      <c r="E270" s="2">
        <v>0</v>
      </c>
      <c r="F270" s="2">
        <v>0</v>
      </c>
      <c r="G270" s="3">
        <f t="shared" si="0"/>
        <v>638.44191000000001</v>
      </c>
      <c r="H270" s="3">
        <f t="shared" si="1"/>
        <v>0.88999999999998636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780.39</v>
      </c>
      <c r="D272" s="2">
        <f>'PR-RAS'!E276</f>
        <v>796.5</v>
      </c>
      <c r="E272" s="2">
        <v>0</v>
      </c>
      <c r="F272" s="2">
        <v>0</v>
      </c>
      <c r="G272" s="3">
        <f t="shared" si="0"/>
        <v>643.18869000000007</v>
      </c>
      <c r="H272" s="3">
        <f t="shared" si="1"/>
        <v>0.88999999999998636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2005115.93</v>
      </c>
      <c r="D295" s="2">
        <f>'PR-RAS'!E299</f>
        <v>2403257.0699999994</v>
      </c>
      <c r="E295" s="2">
        <v>0</v>
      </c>
      <c r="F295" s="2">
        <v>0</v>
      </c>
      <c r="G295" s="3">
        <f t="shared" si="12"/>
        <v>2002619.2405799995</v>
      </c>
      <c r="H295" s="3">
        <f t="shared" si="13"/>
        <v>0.13999999943189323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34078.639999999898</v>
      </c>
      <c r="D296" s="2">
        <f>'PR-RAS'!E300</f>
        <v>0</v>
      </c>
      <c r="E296" s="2">
        <v>0</v>
      </c>
      <c r="F296" s="2">
        <v>0</v>
      </c>
      <c r="G296" s="3">
        <f t="shared" si="12"/>
        <v>10053.198799999969</v>
      </c>
      <c r="H296" s="3">
        <f t="shared" si="13"/>
        <v>0.36000000010244548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131927.59999999916</v>
      </c>
      <c r="E297" s="2">
        <v>0</v>
      </c>
      <c r="F297" s="2">
        <v>0</v>
      </c>
      <c r="G297" s="3">
        <f t="shared" si="12"/>
        <v>78101.139199999496</v>
      </c>
      <c r="H297" s="3">
        <f t="shared" si="13"/>
        <v>0.40000000083819032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6879.72</v>
      </c>
      <c r="D298" s="2">
        <f>'PR-RAS'!E302</f>
        <v>21877.66</v>
      </c>
      <c r="E298" s="2">
        <v>0</v>
      </c>
      <c r="F298" s="2">
        <v>0</v>
      </c>
      <c r="G298" s="3">
        <f t="shared" si="12"/>
        <v>15038.606879999999</v>
      </c>
      <c r="H298" s="3">
        <f t="shared" si="13"/>
        <v>0.61999999999989086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7106.63</v>
      </c>
      <c r="D300" s="2">
        <f>'PR-RAS'!E304</f>
        <v>152223.23000000001</v>
      </c>
      <c r="E300" s="2">
        <v>0</v>
      </c>
      <c r="F300" s="2">
        <v>0</v>
      </c>
      <c r="G300" s="3">
        <f t="shared" si="12"/>
        <v>93154.373910000009</v>
      </c>
      <c r="H300" s="3">
        <f t="shared" si="13"/>
        <v>0.60000000001036824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306.95</v>
      </c>
      <c r="D301" s="2">
        <f>'PR-RAS'!E305</f>
        <v>193.63</v>
      </c>
      <c r="E301" s="2">
        <v>0</v>
      </c>
      <c r="F301" s="2">
        <v>0</v>
      </c>
      <c r="G301" s="3">
        <f t="shared" si="12"/>
        <v>208.26300000000001</v>
      </c>
      <c r="H301" s="3">
        <f t="shared" si="13"/>
        <v>0.42000000000001592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19080.7</v>
      </c>
      <c r="D355" s="2">
        <f>'PR-RAS'!E360</f>
        <v>22075.67</v>
      </c>
      <c r="E355" s="2">
        <v>0</v>
      </c>
      <c r="F355" s="2">
        <v>0</v>
      </c>
      <c r="G355" s="3">
        <f t="shared" si="12"/>
        <v>22384.142159999996</v>
      </c>
      <c r="H355" s="3">
        <f t="shared" si="13"/>
        <v>0.63000000000101863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19080.7</v>
      </c>
      <c r="D368" s="2">
        <f>'PR-RAS'!E373</f>
        <v>22075.67</v>
      </c>
      <c r="E368" s="2">
        <v>0</v>
      </c>
      <c r="F368" s="2">
        <v>0</v>
      </c>
      <c r="G368" s="3">
        <f t="shared" si="12"/>
        <v>23206.158679999997</v>
      </c>
      <c r="H368" s="3">
        <f t="shared" si="13"/>
        <v>0.63000000000101863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6404.47</v>
      </c>
      <c r="D374" s="2">
        <f>'PR-RAS'!E379</f>
        <v>13172.71</v>
      </c>
      <c r="E374" s="2">
        <v>0</v>
      </c>
      <c r="F374" s="2">
        <v>0</v>
      </c>
      <c r="G374" s="3">
        <f t="shared" si="12"/>
        <v>12215.70897</v>
      </c>
      <c r="H374" s="3">
        <f t="shared" si="13"/>
        <v>0.76000000000112777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2065.98</v>
      </c>
      <c r="D375" s="2">
        <f>'PR-RAS'!E380</f>
        <v>8441.75</v>
      </c>
      <c r="E375" s="2">
        <v>0</v>
      </c>
      <c r="F375" s="2">
        <v>0</v>
      </c>
      <c r="G375" s="3">
        <f t="shared" si="12"/>
        <v>7087.1055200000001</v>
      </c>
      <c r="H375" s="3">
        <f t="shared" si="13"/>
        <v>0.26999999999998181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102</v>
      </c>
      <c r="D376" s="2">
        <f>'PR-RAS'!E381</f>
        <v>1</v>
      </c>
      <c r="E376" s="2">
        <v>0</v>
      </c>
      <c r="F376" s="2">
        <v>0</v>
      </c>
      <c r="G376" s="3">
        <f t="shared" si="12"/>
        <v>39</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1664.49</v>
      </c>
      <c r="D377" s="2">
        <f>'PR-RAS'!E382</f>
        <v>3511.46</v>
      </c>
      <c r="E377" s="2">
        <v>0</v>
      </c>
      <c r="F377" s="2">
        <v>0</v>
      </c>
      <c r="G377" s="3">
        <f t="shared" si="12"/>
        <v>3266.4661599999999</v>
      </c>
      <c r="H377" s="3">
        <f t="shared" si="13"/>
        <v>0.95000000000004547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100</v>
      </c>
      <c r="E380" s="2">
        <v>0</v>
      </c>
      <c r="F380" s="2">
        <v>0</v>
      </c>
      <c r="G380" s="3">
        <f t="shared" si="12"/>
        <v>75.8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2572</v>
      </c>
      <c r="D381" s="2">
        <f>'PR-RAS'!E386</f>
        <v>1118.5</v>
      </c>
      <c r="E381" s="2">
        <v>0</v>
      </c>
      <c r="F381" s="2">
        <v>0</v>
      </c>
      <c r="G381" s="3">
        <f t="shared" si="12"/>
        <v>1827.42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12676.23</v>
      </c>
      <c r="D388" s="2">
        <f>'PR-RAS'!E393</f>
        <v>8902.9599999999991</v>
      </c>
      <c r="E388" s="2">
        <v>0</v>
      </c>
      <c r="F388" s="2">
        <v>0</v>
      </c>
      <c r="G388" s="3">
        <f t="shared" si="12"/>
        <v>11796.592049999999</v>
      </c>
      <c r="H388" s="3">
        <f t="shared" si="13"/>
        <v>0.27000000000043656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12676.23</v>
      </c>
      <c r="D389" s="2">
        <f>'PR-RAS'!E394</f>
        <v>8902.9599999999991</v>
      </c>
      <c r="E389" s="2">
        <v>0</v>
      </c>
      <c r="F389" s="2">
        <v>0</v>
      </c>
      <c r="G389" s="3">
        <f t="shared" si="12"/>
        <v>11827.074199999999</v>
      </c>
      <c r="H389" s="3">
        <f t="shared" si="13"/>
        <v>0.27000000000043656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19080.7</v>
      </c>
      <c r="D413" s="2">
        <f>'PR-RAS'!E418</f>
        <v>22075.67</v>
      </c>
      <c r="E413" s="2">
        <v>0</v>
      </c>
      <c r="F413" s="2">
        <v>0</v>
      </c>
      <c r="G413" s="3">
        <f t="shared" si="12"/>
        <v>26051.600479999997</v>
      </c>
      <c r="H413" s="3">
        <f t="shared" si="13"/>
        <v>0.63000000000101863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2039194.5699999998</v>
      </c>
      <c r="D417" s="2">
        <f>'PR-RAS'!E422</f>
        <v>2271329.4700000002</v>
      </c>
      <c r="E417" s="2">
        <v>0</v>
      </c>
      <c r="F417" s="2">
        <v>0</v>
      </c>
      <c r="G417" s="3">
        <f t="shared" si="12"/>
        <v>2738051.0601599999</v>
      </c>
      <c r="H417" s="3">
        <f t="shared" si="13"/>
        <v>0.90000000037252903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2024196.63</v>
      </c>
      <c r="D418" s="2">
        <f>'PR-RAS'!E423</f>
        <v>2425332.7399999993</v>
      </c>
      <c r="E418" s="2">
        <v>0</v>
      </c>
      <c r="F418" s="2">
        <v>0</v>
      </c>
      <c r="G418" s="3">
        <f t="shared" si="12"/>
        <v>2866817.499869999</v>
      </c>
      <c r="H418" s="3">
        <f t="shared" si="13"/>
        <v>0.63000000081956387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14997.939999999944</v>
      </c>
      <c r="D419" s="2">
        <f>'PR-RAS'!E424</f>
        <v>0</v>
      </c>
      <c r="E419" s="2">
        <v>0</v>
      </c>
      <c r="F419" s="2">
        <v>0</v>
      </c>
      <c r="G419" s="3">
        <f t="shared" si="12"/>
        <v>6269.1389199999767</v>
      </c>
      <c r="H419" s="3">
        <f t="shared" si="13"/>
        <v>6.0000000055879354E-2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154003.26999999909</v>
      </c>
      <c r="E420" s="2">
        <v>0</v>
      </c>
      <c r="F420" s="2">
        <v>0</v>
      </c>
      <c r="G420" s="3">
        <f t="shared" si="12"/>
        <v>129054.74025999923</v>
      </c>
      <c r="H420" s="3">
        <f t="shared" si="13"/>
        <v>0.26999999908730388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6879.72</v>
      </c>
      <c r="D421" s="2">
        <f>'PR-RAS'!E426</f>
        <v>21877.66</v>
      </c>
      <c r="E421" s="2">
        <v>0</v>
      </c>
      <c r="F421" s="2">
        <v>0</v>
      </c>
      <c r="G421" s="3">
        <f t="shared" si="12"/>
        <v>21266.716799999998</v>
      </c>
      <c r="H421" s="3">
        <f t="shared" si="13"/>
        <v>0.61999999999989086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7106.63</v>
      </c>
      <c r="D423" s="2">
        <f>'PR-RAS'!E428</f>
        <v>152223.23000000001</v>
      </c>
      <c r="E423" s="2">
        <v>0</v>
      </c>
      <c r="F423" s="2">
        <v>0</v>
      </c>
      <c r="G423" s="3">
        <f t="shared" si="12"/>
        <v>131475.40398</v>
      </c>
      <c r="H423" s="3">
        <f t="shared" si="13"/>
        <v>0.60000000001036824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2039194.5699999998</v>
      </c>
      <c r="D637" s="2">
        <f>'PR-RAS'!E643</f>
        <v>2271329.4700000002</v>
      </c>
      <c r="E637" s="2">
        <v>0</v>
      </c>
      <c r="F637" s="2">
        <v>0</v>
      </c>
      <c r="G637" s="3">
        <f t="shared" si="14"/>
        <v>4186058.8323599999</v>
      </c>
      <c r="H637" s="3">
        <f t="shared" si="15"/>
        <v>0.90000000037252903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2024196.63</v>
      </c>
      <c r="D638" s="2">
        <f>'PR-RAS'!E644</f>
        <v>2425332.7399999993</v>
      </c>
      <c r="E638" s="2">
        <v>0</v>
      </c>
      <c r="F638" s="2">
        <v>0</v>
      </c>
      <c r="G638" s="3">
        <f t="shared" si="14"/>
        <v>4379287.164069999</v>
      </c>
      <c r="H638" s="3">
        <f t="shared" si="15"/>
        <v>0.63000000081956387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14997.939999999944</v>
      </c>
      <c r="D639" s="2">
        <f>'PR-RAS'!E645</f>
        <v>0</v>
      </c>
      <c r="E639" s="2">
        <v>0</v>
      </c>
      <c r="F639" s="2">
        <v>0</v>
      </c>
      <c r="G639" s="3">
        <f t="shared" si="14"/>
        <v>9568.6857199999649</v>
      </c>
      <c r="H639" s="3">
        <f t="shared" si="15"/>
        <v>6.0000000055879354E-2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154003.26999999909</v>
      </c>
      <c r="E640" s="2">
        <v>0</v>
      </c>
      <c r="F640" s="2">
        <v>0</v>
      </c>
      <c r="G640" s="3">
        <f t="shared" si="14"/>
        <v>196816.17905999883</v>
      </c>
      <c r="H640" s="3">
        <f t="shared" si="15"/>
        <v>0.26999999908730388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6879.72</v>
      </c>
      <c r="D641" s="2">
        <f>'PR-RAS'!E647</f>
        <v>21877.66</v>
      </c>
      <c r="E641" s="2">
        <v>0</v>
      </c>
      <c r="F641" s="2">
        <v>0</v>
      </c>
      <c r="G641" s="3">
        <f t="shared" si="14"/>
        <v>32406.425600000002</v>
      </c>
      <c r="H641" s="3">
        <f t="shared" si="15"/>
        <v>0.61999999999989086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21877.659999999945</v>
      </c>
      <c r="D643" s="2">
        <f>'PR-RAS'!E649</f>
        <v>0</v>
      </c>
      <c r="E643" s="2">
        <v>0</v>
      </c>
      <c r="F643" s="2">
        <v>0</v>
      </c>
      <c r="G643" s="3">
        <f t="shared" si="14"/>
        <v>14045.457719999966</v>
      </c>
      <c r="H643" s="3">
        <f t="shared" si="15"/>
        <v>0.3400000000547152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132125.60999999908</v>
      </c>
      <c r="E644" s="2">
        <v>0</v>
      </c>
      <c r="F644" s="2">
        <v>0</v>
      </c>
      <c r="G644" s="3">
        <f t="shared" si="14"/>
        <v>169913.53445999883</v>
      </c>
      <c r="H644" s="3">
        <f t="shared" si="15"/>
        <v>0.39000000091618858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135286.76</v>
      </c>
      <c r="D645" s="2">
        <f>'PR-RAS'!E651</f>
        <v>0</v>
      </c>
      <c r="E645" s="2">
        <v>0</v>
      </c>
      <c r="F645" s="2">
        <v>0</v>
      </c>
      <c r="G645" s="3">
        <f t="shared" si="14"/>
        <v>87124.673440000013</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29696.99</v>
      </c>
      <c r="D646" s="2">
        <f>'PR-RAS'!E653</f>
        <v>53926.83</v>
      </c>
      <c r="E646" s="2">
        <v>0</v>
      </c>
      <c r="F646" s="2">
        <v>0</v>
      </c>
      <c r="G646" s="3">
        <f t="shared" si="14"/>
        <v>88720.169249999992</v>
      </c>
      <c r="H646" s="3">
        <f t="shared" si="15"/>
        <v>0.17999999999665306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430787.99</v>
      </c>
      <c r="D647" s="2">
        <f>'PR-RAS'!E654</f>
        <v>500233.99</v>
      </c>
      <c r="E647" s="2">
        <v>0</v>
      </c>
      <c r="F647" s="2">
        <v>0</v>
      </c>
      <c r="G647" s="3">
        <f t="shared" si="14"/>
        <v>924591.35661999998</v>
      </c>
      <c r="H647" s="3">
        <f t="shared" si="15"/>
        <v>2.0000000018626451E-2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406558.15</v>
      </c>
      <c r="D648" s="2">
        <f>'PR-RAS'!E655</f>
        <v>498233.95</v>
      </c>
      <c r="E648" s="2">
        <v>0</v>
      </c>
      <c r="F648" s="2">
        <v>0</v>
      </c>
      <c r="G648" s="3">
        <f t="shared" si="14"/>
        <v>907757.85435000004</v>
      </c>
      <c r="H648" s="3">
        <f t="shared" si="15"/>
        <v>0.20000000001164153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53926.829999999958</v>
      </c>
      <c r="D649" s="2">
        <f>'PR-RAS'!E656</f>
        <v>55926.869999999937</v>
      </c>
      <c r="E649" s="2">
        <v>0</v>
      </c>
      <c r="F649" s="2">
        <v>0</v>
      </c>
      <c r="G649" s="3">
        <f t="shared" si="14"/>
        <v>107425.8093599999</v>
      </c>
      <c r="H649" s="3">
        <f t="shared" si="15"/>
        <v>0.30000000010477379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68</v>
      </c>
      <c r="E651" s="2">
        <v>0</v>
      </c>
      <c r="F651" s="2">
        <v>0</v>
      </c>
      <c r="G651" s="3">
        <f t="shared" si="14"/>
        <v>132.6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63</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1671850.25</v>
      </c>
      <c r="D676" s="2">
        <f>'PR-RAS'!E683</f>
        <v>1840721.37</v>
      </c>
      <c r="E676" s="2">
        <v>0</v>
      </c>
      <c r="F676" s="2">
        <v>0</v>
      </c>
      <c r="G676" s="3">
        <f t="shared" si="14"/>
        <v>3613472.7682500002</v>
      </c>
      <c r="H676" s="3">
        <f t="shared" si="15"/>
        <v>0.62000000011175871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117852.14</v>
      </c>
      <c r="D677" s="2">
        <f>'PR-RAS'!E684</f>
        <v>128508.9</v>
      </c>
      <c r="E677" s="2">
        <v>0</v>
      </c>
      <c r="F677" s="2">
        <v>0</v>
      </c>
      <c r="G677" s="3">
        <f t="shared" si="14"/>
        <v>253412.07944000003</v>
      </c>
      <c r="H677" s="3">
        <f t="shared" si="15"/>
        <v>0.24000000000523869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12676.23</v>
      </c>
      <c r="D678" s="2">
        <f>'PR-RAS'!E685</f>
        <v>10018.049999999999</v>
      </c>
      <c r="E678" s="2">
        <v>0</v>
      </c>
      <c r="F678" s="2">
        <v>0</v>
      </c>
      <c r="G678" s="3">
        <f t="shared" si="14"/>
        <v>22146.24741</v>
      </c>
      <c r="H678" s="3">
        <f t="shared" si="15"/>
        <v>0.27999999999883585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1424.53</v>
      </c>
      <c r="E679" s="2">
        <v>0</v>
      </c>
      <c r="F679" s="2">
        <v>0</v>
      </c>
      <c r="G679" s="3">
        <f t="shared" si="14"/>
        <v>1931.6626800000001</v>
      </c>
      <c r="H679" s="3">
        <f t="shared" si="15"/>
        <v>0.47000000000002728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92646.38</v>
      </c>
      <c r="D717" s="2">
        <f>'PR-RAS'!E724</f>
        <v>119513.60000000001</v>
      </c>
      <c r="E717" s="2">
        <v>0</v>
      </c>
      <c r="F717" s="2">
        <v>0</v>
      </c>
      <c r="G717" s="3">
        <f t="shared" si="14"/>
        <v>237478.28328</v>
      </c>
      <c r="H717" s="3">
        <f t="shared" si="15"/>
        <v>0.77999999999883585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6551.77</v>
      </c>
      <c r="E725" s="2">
        <v>0</v>
      </c>
      <c r="F725" s="2">
        <v>0</v>
      </c>
      <c r="G725" s="3">
        <f t="shared" si="14"/>
        <v>12817.203679999999</v>
      </c>
      <c r="H725" s="3">
        <f t="shared" si="15"/>
        <v>0.4499999999998181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2648.64</v>
      </c>
      <c r="E726" s="2">
        <v>0</v>
      </c>
      <c r="F726" s="2">
        <v>0</v>
      </c>
      <c r="G726" s="3">
        <f t="shared" si="14"/>
        <v>6400.8799999999992</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53163.63</v>
      </c>
      <c r="D727" s="2">
        <f>'PR-RAS'!E734</f>
        <v>60966.41</v>
      </c>
      <c r="E727" s="2">
        <v>0</v>
      </c>
      <c r="F727" s="2">
        <v>0</v>
      </c>
      <c r="G727" s="3">
        <f t="shared" si="14"/>
        <v>127120.0227</v>
      </c>
      <c r="H727" s="3">
        <f t="shared" si="15"/>
        <v>0.7800000000061118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3135.63</v>
      </c>
      <c r="D729" s="2">
        <f>'PR-RAS'!E736</f>
        <v>3823.07</v>
      </c>
      <c r="E729" s="2">
        <v>0</v>
      </c>
      <c r="F729" s="2">
        <v>0</v>
      </c>
      <c r="G729" s="3">
        <f t="shared" si="14"/>
        <v>7849.1285600000001</v>
      </c>
      <c r="H729" s="3">
        <f t="shared" si="15"/>
        <v>0.44000000000005457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6379.74</v>
      </c>
      <c r="D731" s="2">
        <f>'PR-RAS'!E738</f>
        <v>7388.4</v>
      </c>
      <c r="E731" s="2">
        <v>0</v>
      </c>
      <c r="F731" s="2">
        <v>0</v>
      </c>
      <c r="G731" s="3">
        <f t="shared" si="14"/>
        <v>15444.2742</v>
      </c>
      <c r="H731" s="3">
        <f t="shared" si="15"/>
        <v>0.65999999999985448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300</v>
      </c>
      <c r="D843" s="2">
        <f>'PR-RAS'!E850</f>
        <v>300</v>
      </c>
      <c r="E843" s="2">
        <v>0</v>
      </c>
      <c r="F843" s="2">
        <v>0</v>
      </c>
      <c r="G843" s="3">
        <f t="shared" si="34"/>
        <v>757.8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161.28</v>
      </c>
      <c r="D844" s="2">
        <f>'PR-RAS'!E851</f>
        <v>46.08</v>
      </c>
      <c r="E844" s="2">
        <v>0</v>
      </c>
      <c r="F844" s="2">
        <v>0</v>
      </c>
      <c r="G844" s="3">
        <f t="shared" si="34"/>
        <v>213.64991999999998</v>
      </c>
      <c r="H844" s="3">
        <f t="shared" si="35"/>
        <v>0.35999999999999943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14490.88</v>
      </c>
      <c r="D848" s="2">
        <f>'PR-RAS'!E855</f>
        <v>14572.84</v>
      </c>
      <c r="E848" s="2">
        <v>0</v>
      </c>
      <c r="F848" s="2">
        <v>0</v>
      </c>
      <c r="G848" s="3">
        <f t="shared" si="34"/>
        <v>36960.166319999997</v>
      </c>
      <c r="H848" s="3">
        <f t="shared" si="35"/>
        <v>0.28000000000065484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1427499.77</v>
      </c>
      <c r="D1011" s="7">
        <f>BILANCA!E6</f>
        <v>1400041.7100000002</v>
      </c>
      <c r="E1011" s="7">
        <v>0</v>
      </c>
      <c r="F1011" s="7">
        <v>0</v>
      </c>
      <c r="G1011" s="8">
        <f t="shared" ref="G1011:G1306" si="38">B1011/1000*C1011+B1011/500*D1011</f>
        <v>4227.5831900000003</v>
      </c>
      <c r="H1011" s="8">
        <f t="shared" si="35"/>
        <v>0.51999999978579581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1227851.02</v>
      </c>
      <c r="D1012" s="2">
        <f>BILANCA!E7</f>
        <v>1186996.9200000002</v>
      </c>
      <c r="E1012" s="2">
        <v>0</v>
      </c>
      <c r="F1012" s="2">
        <v>0</v>
      </c>
      <c r="G1012" s="3">
        <f t="shared" si="38"/>
        <v>7203.6897200000012</v>
      </c>
      <c r="H1012" s="3">
        <f t="shared" si="35"/>
        <v>9.9999999860301614E-2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631605.68000000005</v>
      </c>
      <c r="D1013" s="2">
        <f>BILANCA!E8</f>
        <v>631605.68000000005</v>
      </c>
      <c r="E1013" s="2">
        <v>0</v>
      </c>
      <c r="F1013" s="2">
        <v>0</v>
      </c>
      <c r="G1013" s="3">
        <f t="shared" si="38"/>
        <v>5684.4511200000006</v>
      </c>
      <c r="H1013" s="3">
        <f t="shared" si="35"/>
        <v>0.63999999989755452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631605.68000000005</v>
      </c>
      <c r="D1014" s="2">
        <f>BILANCA!E9</f>
        <v>631605.68000000005</v>
      </c>
      <c r="E1014" s="2">
        <v>0</v>
      </c>
      <c r="F1014" s="2">
        <v>0</v>
      </c>
      <c r="G1014" s="3">
        <f t="shared" si="38"/>
        <v>7579.2681600000014</v>
      </c>
      <c r="H1014" s="3">
        <f t="shared" si="35"/>
        <v>0.63999999989755452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596245.34000000008</v>
      </c>
      <c r="D1017" s="2">
        <f>BILANCA!E12</f>
        <v>555391.24000000011</v>
      </c>
      <c r="E1017" s="2">
        <v>0</v>
      </c>
      <c r="F1017" s="2">
        <v>0</v>
      </c>
      <c r="G1017" s="3">
        <f t="shared" si="38"/>
        <v>11949.194740000003</v>
      </c>
      <c r="H1017" s="3">
        <f t="shared" si="35"/>
        <v>0.58000000019092113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442472.65000000014</v>
      </c>
      <c r="D1018" s="2">
        <f>BILANCA!E13</f>
        <v>425776.59000000008</v>
      </c>
      <c r="E1018" s="2">
        <v>0</v>
      </c>
      <c r="F1018" s="2">
        <v>0</v>
      </c>
      <c r="G1018" s="3">
        <f t="shared" si="38"/>
        <v>10352.206640000004</v>
      </c>
      <c r="H1018" s="3">
        <f t="shared" si="35"/>
        <v>0.75999999977648258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1335685.3400000001</v>
      </c>
      <c r="D1020" s="2">
        <f>BILANCA!E15</f>
        <v>1335685.3400000001</v>
      </c>
      <c r="E1020" s="2">
        <v>0</v>
      </c>
      <c r="F1020" s="2">
        <v>0</v>
      </c>
      <c r="G1020" s="3">
        <f t="shared" si="38"/>
        <v>40070.560200000007</v>
      </c>
      <c r="H1020" s="3">
        <f t="shared" si="35"/>
        <v>0.68000000016763806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893212.69</v>
      </c>
      <c r="D1023" s="2">
        <f>BILANCA!E18</f>
        <v>909908.75</v>
      </c>
      <c r="E1023" s="2">
        <v>0</v>
      </c>
      <c r="F1023" s="2">
        <v>0</v>
      </c>
      <c r="G1023" s="3">
        <f t="shared" si="38"/>
        <v>35269.392469999999</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92507.899999999965</v>
      </c>
      <c r="D1024" s="2">
        <f>BILANCA!E19</f>
        <v>70511.88</v>
      </c>
      <c r="E1024" s="2">
        <v>0</v>
      </c>
      <c r="F1024" s="2">
        <v>0</v>
      </c>
      <c r="G1024" s="3">
        <f t="shared" si="38"/>
        <v>3269.4432399999996</v>
      </c>
      <c r="H1024" s="3">
        <f t="shared" si="35"/>
        <v>0.22000000003026798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401508.54</v>
      </c>
      <c r="D1025" s="2">
        <f>BILANCA!E20</f>
        <v>409950.29</v>
      </c>
      <c r="E1025" s="2">
        <v>0</v>
      </c>
      <c r="F1025" s="2">
        <v>0</v>
      </c>
      <c r="G1025" s="3">
        <f t="shared" si="38"/>
        <v>18321.1368</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6718.32</v>
      </c>
      <c r="D1026" s="2">
        <f>BILANCA!E21</f>
        <v>6719.32</v>
      </c>
      <c r="E1026" s="2">
        <v>0</v>
      </c>
      <c r="F1026" s="2">
        <v>0</v>
      </c>
      <c r="G1026" s="3">
        <f t="shared" si="38"/>
        <v>322.51135999999997</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42128.32</v>
      </c>
      <c r="D1027" s="2">
        <f>BILANCA!E22</f>
        <v>45639.78</v>
      </c>
      <c r="E1027" s="2">
        <v>0</v>
      </c>
      <c r="F1027" s="2">
        <v>0</v>
      </c>
      <c r="G1027" s="3">
        <f t="shared" si="38"/>
        <v>2267.9339600000003</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5579.64</v>
      </c>
      <c r="D1029" s="2">
        <f>BILANCA!E24</f>
        <v>5579.64</v>
      </c>
      <c r="E1029" s="2">
        <v>0</v>
      </c>
      <c r="F1029" s="2">
        <v>0</v>
      </c>
      <c r="G1029" s="3">
        <f t="shared" si="38"/>
        <v>318.03948000000003</v>
      </c>
      <c r="H1029" s="3">
        <f t="shared" si="35"/>
        <v>0.71999999999934516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14868.56</v>
      </c>
      <c r="D1030" s="2">
        <f>BILANCA!E25</f>
        <v>14968.56</v>
      </c>
      <c r="E1030" s="2">
        <v>0</v>
      </c>
      <c r="F1030" s="2">
        <v>0</v>
      </c>
      <c r="G1030" s="3">
        <f t="shared" si="38"/>
        <v>896.11359999999991</v>
      </c>
      <c r="H1030" s="3">
        <f t="shared" si="35"/>
        <v>0.88000000000101863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37411.35</v>
      </c>
      <c r="D1031" s="2">
        <f>BILANCA!E26</f>
        <v>38529.85</v>
      </c>
      <c r="E1031" s="2">
        <v>0</v>
      </c>
      <c r="F1031" s="2">
        <v>0</v>
      </c>
      <c r="G1031" s="3">
        <f t="shared" si="38"/>
        <v>2403.8920499999999</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415706.83</v>
      </c>
      <c r="D1033" s="2">
        <f>BILANCA!E28</f>
        <v>450875.56</v>
      </c>
      <c r="E1033" s="2">
        <v>0</v>
      </c>
      <c r="F1033" s="2">
        <v>0</v>
      </c>
      <c r="G1033" s="3">
        <f t="shared" si="38"/>
        <v>30301.532850000003</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59090.92</v>
      </c>
      <c r="D1040" s="2">
        <f>BILANCA!E35</f>
        <v>56928.899999999987</v>
      </c>
      <c r="E1040" s="2">
        <v>0</v>
      </c>
      <c r="F1040" s="2">
        <v>0</v>
      </c>
      <c r="G1040" s="3">
        <f t="shared" si="38"/>
        <v>5188.4615999999987</v>
      </c>
      <c r="H1040" s="3">
        <f t="shared" si="35"/>
        <v>0.18000000001484295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100430.77</v>
      </c>
      <c r="D1041" s="2">
        <f>BILANCA!E36</f>
        <v>109333.73</v>
      </c>
      <c r="E1041" s="2">
        <v>0</v>
      </c>
      <c r="F1041" s="2">
        <v>0</v>
      </c>
      <c r="G1041" s="3">
        <f t="shared" si="38"/>
        <v>9892.0451299999986</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224.15</v>
      </c>
      <c r="D1042" s="2">
        <f>BILANCA!E37</f>
        <v>224.15</v>
      </c>
      <c r="E1042" s="2">
        <v>0</v>
      </c>
      <c r="F1042" s="2">
        <v>0</v>
      </c>
      <c r="G1042" s="3">
        <f t="shared" si="38"/>
        <v>21.5184</v>
      </c>
      <c r="H1042" s="3">
        <f t="shared" si="35"/>
        <v>0.30000000000001137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41564</v>
      </c>
      <c r="D1045" s="2">
        <f>BILANCA!E40</f>
        <v>52628.98</v>
      </c>
      <c r="E1045" s="2">
        <v>0</v>
      </c>
      <c r="F1045" s="2">
        <v>0</v>
      </c>
      <c r="G1045" s="3">
        <f t="shared" si="38"/>
        <v>5138.7686000000012</v>
      </c>
      <c r="H1045" s="3">
        <f t="shared" si="35"/>
        <v>1.9999999996798579E-2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2173.87</v>
      </c>
      <c r="D1050" s="2">
        <f>BILANCA!E45</f>
        <v>2173.87</v>
      </c>
      <c r="E1050" s="2">
        <v>0</v>
      </c>
      <c r="F1050" s="2">
        <v>0</v>
      </c>
      <c r="G1050" s="3">
        <f t="shared" si="38"/>
        <v>260.86439999999999</v>
      </c>
      <c r="H1050" s="3">
        <f t="shared" si="35"/>
        <v>0.26000000000021828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2173.87</v>
      </c>
      <c r="D1052" s="2">
        <f>BILANCA!E47</f>
        <v>2173.87</v>
      </c>
      <c r="E1052" s="2">
        <v>0</v>
      </c>
      <c r="F1052" s="2">
        <v>0</v>
      </c>
      <c r="G1052" s="3">
        <f t="shared" si="38"/>
        <v>273.90762000000001</v>
      </c>
      <c r="H1052" s="3">
        <f t="shared" si="35"/>
        <v>0.26000000000021828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84089.11</v>
      </c>
      <c r="D1059" s="2">
        <f>BILANCA!E54</f>
        <v>90193.63</v>
      </c>
      <c r="E1059" s="2">
        <v>0</v>
      </c>
      <c r="F1059" s="2">
        <v>0</v>
      </c>
      <c r="G1059" s="3">
        <f t="shared" si="38"/>
        <v>12959.342130000001</v>
      </c>
      <c r="H1059" s="3">
        <f t="shared" si="35"/>
        <v>0.47999999999592546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84089.11</v>
      </c>
      <c r="D1060" s="2">
        <f>BILANCA!E55</f>
        <v>90193.63</v>
      </c>
      <c r="E1060" s="2">
        <v>0</v>
      </c>
      <c r="F1060" s="2">
        <v>0</v>
      </c>
      <c r="G1060" s="3">
        <f t="shared" si="38"/>
        <v>13223.818500000001</v>
      </c>
      <c r="H1060" s="3">
        <f t="shared" si="35"/>
        <v>0.47999999999592546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199648.75</v>
      </c>
      <c r="D1074" s="2">
        <f>BILANCA!E69</f>
        <v>213044.78999999998</v>
      </c>
      <c r="E1074" s="2">
        <v>0</v>
      </c>
      <c r="F1074" s="2">
        <v>0</v>
      </c>
      <c r="G1074" s="3">
        <f t="shared" si="38"/>
        <v>40047.253119999994</v>
      </c>
      <c r="H1074" s="3">
        <f t="shared" si="35"/>
        <v>0.46000000002095476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53926.83</v>
      </c>
      <c r="D1075" s="2">
        <f>BILANCA!E70</f>
        <v>55926.87</v>
      </c>
      <c r="E1075" s="2">
        <v>0</v>
      </c>
      <c r="F1075" s="2">
        <v>0</v>
      </c>
      <c r="G1075" s="3">
        <f t="shared" si="38"/>
        <v>10775.73705</v>
      </c>
      <c r="H1075" s="3">
        <f t="shared" si="35"/>
        <v>0.29999999999563443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53926.83</v>
      </c>
      <c r="D1076" s="2">
        <f>BILANCA!E71</f>
        <v>55926.87</v>
      </c>
      <c r="E1076" s="2">
        <v>0</v>
      </c>
      <c r="F1076" s="2">
        <v>0</v>
      </c>
      <c r="G1076" s="3">
        <f t="shared" si="38"/>
        <v>10941.517620000002</v>
      </c>
      <c r="H1076" s="3">
        <f t="shared" si="35"/>
        <v>0.29999999999563443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53926.83</v>
      </c>
      <c r="D1078" s="2">
        <f>BILANCA!E73</f>
        <v>55926.87</v>
      </c>
      <c r="E1078" s="2">
        <v>0</v>
      </c>
      <c r="F1078" s="2">
        <v>0</v>
      </c>
      <c r="G1078" s="3">
        <f t="shared" si="38"/>
        <v>11273.078760000002</v>
      </c>
      <c r="H1078" s="3">
        <f t="shared" si="35"/>
        <v>0.29999999999563443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3328.53</v>
      </c>
      <c r="D1087" s="2">
        <f>BILANCA!E82</f>
        <v>4894.6899999999996</v>
      </c>
      <c r="E1087" s="2">
        <v>0</v>
      </c>
      <c r="F1087" s="2">
        <v>0</v>
      </c>
      <c r="G1087" s="3">
        <f t="shared" si="38"/>
        <v>1010.07907</v>
      </c>
      <c r="H1087" s="3">
        <f t="shared" si="35"/>
        <v>0.78000000000020009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934.78</v>
      </c>
      <c r="E1090" s="2">
        <v>0</v>
      </c>
      <c r="F1090" s="2">
        <v>0</v>
      </c>
      <c r="G1090" s="3">
        <f t="shared" si="38"/>
        <v>149.56479999999999</v>
      </c>
      <c r="H1090" s="3">
        <f t="shared" si="35"/>
        <v>0.22000000000002728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3328.53</v>
      </c>
      <c r="D1092" s="2">
        <f>BILANCA!E87</f>
        <v>3959.91</v>
      </c>
      <c r="E1092" s="2">
        <v>0</v>
      </c>
      <c r="F1092" s="2">
        <v>0</v>
      </c>
      <c r="G1092" s="3">
        <f t="shared" si="38"/>
        <v>922.36470000000008</v>
      </c>
      <c r="H1092" s="3">
        <f t="shared" si="35"/>
        <v>0.55999999999994543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7106.630000000001</v>
      </c>
      <c r="D1152" s="2">
        <f>BILANCA!E147</f>
        <v>152223.22999999998</v>
      </c>
      <c r="E1152" s="2">
        <v>0</v>
      </c>
      <c r="F1152" s="2">
        <v>0</v>
      </c>
      <c r="G1152" s="3">
        <f t="shared" si="38"/>
        <v>44240.538779999988</v>
      </c>
      <c r="H1152" s="3">
        <f t="shared" si="41"/>
        <v>0.59999999998035491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146485.35999999999</v>
      </c>
      <c r="E1155" s="2">
        <v>0</v>
      </c>
      <c r="F1155" s="2">
        <v>0</v>
      </c>
      <c r="G1155" s="3">
        <f t="shared" si="38"/>
        <v>42480.754399999991</v>
      </c>
      <c r="H1155" s="3">
        <f t="shared" si="41"/>
        <v>0.35999999998603016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146485.35999999999</v>
      </c>
      <c r="E1161" s="2">
        <v>0</v>
      </c>
      <c r="F1161" s="2">
        <v>0</v>
      </c>
      <c r="G1161" s="3">
        <f t="shared" si="38"/>
        <v>44238.578719999998</v>
      </c>
      <c r="H1161" s="3">
        <f t="shared" si="41"/>
        <v>0.35999999998603016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8146.67</v>
      </c>
      <c r="D1165" s="2">
        <f>BILANCA!E160</f>
        <v>6995.36</v>
      </c>
      <c r="E1165" s="2">
        <v>0</v>
      </c>
      <c r="F1165" s="2">
        <v>0</v>
      </c>
      <c r="G1165" s="3">
        <f t="shared" si="38"/>
        <v>3431.2954500000001</v>
      </c>
      <c r="H1165" s="3">
        <f t="shared" si="41"/>
        <v>0.68999999999959982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306.95</v>
      </c>
      <c r="D1166" s="2">
        <f>BILANCA!E161</f>
        <v>193.63</v>
      </c>
      <c r="E1166" s="2">
        <v>0</v>
      </c>
      <c r="F1166" s="2">
        <v>0</v>
      </c>
      <c r="G1166" s="3">
        <f t="shared" si="38"/>
        <v>108.29676000000001</v>
      </c>
      <c r="H1166" s="3">
        <f t="shared" si="41"/>
        <v>0.42000000000001592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1346.99</v>
      </c>
      <c r="D1169" s="2">
        <f>BILANCA!E164</f>
        <v>1451.12</v>
      </c>
      <c r="E1169" s="2">
        <v>0</v>
      </c>
      <c r="F1169" s="2">
        <v>0</v>
      </c>
      <c r="G1169" s="3">
        <f t="shared" si="38"/>
        <v>675.62756999999999</v>
      </c>
      <c r="H1169" s="3">
        <f t="shared" si="41"/>
        <v>0.12999999999988177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135286.76</v>
      </c>
      <c r="D1176" s="2">
        <f>BILANCA!E171</f>
        <v>0</v>
      </c>
      <c r="E1176" s="2">
        <v>0</v>
      </c>
      <c r="F1176" s="2">
        <v>0</v>
      </c>
      <c r="G1176" s="3">
        <f t="shared" si="38"/>
        <v>22457.602160000002</v>
      </c>
      <c r="H1176" s="3">
        <f t="shared" si="41"/>
        <v>0.23999999999068677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135286.76</v>
      </c>
      <c r="D1177" s="2">
        <f>BILANCA!E172</f>
        <v>0</v>
      </c>
      <c r="E1177" s="2">
        <v>0</v>
      </c>
      <c r="F1177" s="2">
        <v>0</v>
      </c>
      <c r="G1177" s="3">
        <f t="shared" si="38"/>
        <v>22592.888920000001</v>
      </c>
      <c r="H1177" s="3">
        <f t="shared" si="41"/>
        <v>0.23999999999068677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1427499.7699999998</v>
      </c>
      <c r="D1180" s="2">
        <f>BILANCA!E176</f>
        <v>1400041.71</v>
      </c>
      <c r="E1180" s="2">
        <v>0</v>
      </c>
      <c r="F1180" s="2">
        <v>0</v>
      </c>
      <c r="G1180" s="3">
        <f t="shared" si="38"/>
        <v>718689.14229999995</v>
      </c>
      <c r="H1180" s="3">
        <f t="shared" si="41"/>
        <v>0.5200000002514571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170664.46000000002</v>
      </c>
      <c r="D1181" s="2">
        <f>BILANCA!E177</f>
        <v>192947.17</v>
      </c>
      <c r="E1181" s="2">
        <v>0</v>
      </c>
      <c r="F1181" s="2">
        <v>0</v>
      </c>
      <c r="G1181" s="3">
        <f t="shared" si="38"/>
        <v>95171.554800000013</v>
      </c>
      <c r="H1181" s="3">
        <f t="shared" si="41"/>
        <v>0.63000000003376044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165843.67000000001</v>
      </c>
      <c r="D1182" s="2">
        <f>BILANCA!E178</f>
        <v>188487.16</v>
      </c>
      <c r="E1182" s="2">
        <v>0</v>
      </c>
      <c r="F1182" s="2">
        <v>0</v>
      </c>
      <c r="G1182" s="3">
        <f t="shared" si="38"/>
        <v>93364.694279999996</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141230.85</v>
      </c>
      <c r="D1183" s="2">
        <f>BILANCA!E179</f>
        <v>156822.91</v>
      </c>
      <c r="E1183" s="2">
        <v>0</v>
      </c>
      <c r="F1183" s="2">
        <v>0</v>
      </c>
      <c r="G1183" s="3">
        <f t="shared" si="38"/>
        <v>78693.663910000003</v>
      </c>
      <c r="H1183" s="3">
        <f t="shared" si="41"/>
        <v>0.23999999999068677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24578.47</v>
      </c>
      <c r="D1184" s="2">
        <f>BILANCA!E180</f>
        <v>31600.01</v>
      </c>
      <c r="E1184" s="2">
        <v>0</v>
      </c>
      <c r="F1184" s="2">
        <v>0</v>
      </c>
      <c r="G1184" s="3">
        <f t="shared" si="38"/>
        <v>15273.457259999999</v>
      </c>
      <c r="H1184" s="3">
        <f t="shared" si="41"/>
        <v>0.47999999999956344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34.35</v>
      </c>
      <c r="D1185" s="2">
        <f>BILANCA!E181</f>
        <v>34.24</v>
      </c>
      <c r="E1185" s="2">
        <v>0</v>
      </c>
      <c r="F1185" s="2">
        <v>0</v>
      </c>
      <c r="G1185" s="3">
        <f t="shared" si="38"/>
        <v>17.995249999999999</v>
      </c>
      <c r="H1185" s="3">
        <f t="shared" si="41"/>
        <v>0.59000000000000341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34.35</v>
      </c>
      <c r="D1188" s="2">
        <f>BILANCA!E184</f>
        <v>34.24</v>
      </c>
      <c r="E1188" s="2">
        <v>0</v>
      </c>
      <c r="F1188" s="2">
        <v>0</v>
      </c>
      <c r="G1188" s="3">
        <f t="shared" si="38"/>
        <v>18.303739999999998</v>
      </c>
      <c r="H1188" s="3">
        <f t="shared" si="41"/>
        <v>0.59000000000000341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30</v>
      </c>
      <c r="E1200" s="2">
        <v>0</v>
      </c>
      <c r="F1200" s="2">
        <v>0</v>
      </c>
      <c r="G1200" s="3">
        <f t="shared" si="38"/>
        <v>11.4</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v>
      </c>
      <c r="D1201" s="2">
        <f>BILANCA!E197</f>
        <v>0</v>
      </c>
      <c r="E1201" s="2">
        <v>0</v>
      </c>
      <c r="F1201" s="2">
        <v>0</v>
      </c>
      <c r="G1201" s="3">
        <f t="shared" si="38"/>
        <v>0.38200000000000001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v>
      </c>
      <c r="D1203" s="2">
        <f>BILANCA!E199</f>
        <v>0</v>
      </c>
      <c r="E1203" s="2">
        <v>0</v>
      </c>
      <c r="F1203" s="2">
        <v>0</v>
      </c>
      <c r="G1203" s="3">
        <f t="shared" si="44"/>
        <v>0.38600000000000001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4818.79</v>
      </c>
      <c r="D1251" s="2">
        <f>BILANCA!E247</f>
        <v>4460.01</v>
      </c>
      <c r="E1251" s="2">
        <v>0</v>
      </c>
      <c r="F1251" s="2">
        <v>0</v>
      </c>
      <c r="G1251" s="3">
        <f>B1251/1000*C1251+B1251/500*D1251</f>
        <v>3311.05321</v>
      </c>
      <c r="H1251" s="3">
        <f>ABS(C1251-ROUND(C1251,0))+ABS(D1251-ROUND(D1251,0))</f>
        <v>0.22000000000025466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1256835.3099999998</v>
      </c>
      <c r="D1255" s="2">
        <f>BILANCA!E251</f>
        <v>1207094.54</v>
      </c>
      <c r="E1255" s="2">
        <v>0</v>
      </c>
      <c r="F1255" s="2">
        <v>0</v>
      </c>
      <c r="G1255" s="3">
        <f t="shared" si="38"/>
        <v>899400.97554999997</v>
      </c>
      <c r="H1255" s="3">
        <f t="shared" si="41"/>
        <v>0.76999999978579581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1227851.02</v>
      </c>
      <c r="D1256" s="2">
        <f>BILANCA!E252</f>
        <v>1186996.92</v>
      </c>
      <c r="E1256" s="2">
        <v>0</v>
      </c>
      <c r="F1256" s="2">
        <v>0</v>
      </c>
      <c r="G1256" s="3">
        <f t="shared" si="38"/>
        <v>886053.83555999992</v>
      </c>
      <c r="H1256" s="3">
        <f t="shared" si="41"/>
        <v>0.10000000009313226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1227851.02</v>
      </c>
      <c r="D1257" s="2">
        <f>BILANCA!E253</f>
        <v>1186996.92</v>
      </c>
      <c r="E1257" s="2">
        <v>0</v>
      </c>
      <c r="F1257" s="2">
        <v>0</v>
      </c>
      <c r="G1257" s="3">
        <f t="shared" si="38"/>
        <v>889655.68041999987</v>
      </c>
      <c r="H1257" s="3">
        <f t="shared" si="41"/>
        <v>0.10000000009313226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21877.66</v>
      </c>
      <c r="D1259" s="2">
        <f>BILANCA!E255</f>
        <v>-132125.60999999999</v>
      </c>
      <c r="E1259" s="2">
        <v>0</v>
      </c>
      <c r="F1259" s="2">
        <v>0</v>
      </c>
      <c r="G1259" s="3">
        <f t="shared" si="38"/>
        <v>-60351.016439999985</v>
      </c>
      <c r="H1259" s="3">
        <f t="shared" si="41"/>
        <v>0.73000000001411536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21877.66</v>
      </c>
      <c r="D1260" s="2">
        <f>BILANCA!E256</f>
        <v>0</v>
      </c>
      <c r="E1260" s="2">
        <v>0</v>
      </c>
      <c r="F1260" s="2">
        <v>0</v>
      </c>
      <c r="G1260" s="3">
        <f t="shared" si="38"/>
        <v>5469.415</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21877.66</v>
      </c>
      <c r="D1261" s="2">
        <f>BILANCA!E257</f>
        <v>0</v>
      </c>
      <c r="E1261" s="2">
        <v>0</v>
      </c>
      <c r="F1261" s="2">
        <v>0</v>
      </c>
      <c r="G1261" s="3">
        <f t="shared" si="38"/>
        <v>5491.2926600000001</v>
      </c>
      <c r="H1261" s="3">
        <f t="shared" si="41"/>
        <v>0.34000000000014552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132125.60999999999</v>
      </c>
      <c r="E1264" s="2">
        <v>0</v>
      </c>
      <c r="F1264" s="2">
        <v>0</v>
      </c>
      <c r="G1264" s="3">
        <f t="shared" si="38"/>
        <v>67119.809880000001</v>
      </c>
      <c r="H1264" s="3">
        <f t="shared" si="41"/>
        <v>0.39000000001396984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132125.60999999999</v>
      </c>
      <c r="E1265" s="2">
        <v>0</v>
      </c>
      <c r="F1265" s="2">
        <v>0</v>
      </c>
      <c r="G1265" s="3">
        <f t="shared" si="38"/>
        <v>67384.061099999992</v>
      </c>
      <c r="H1265" s="3">
        <f t="shared" si="41"/>
        <v>0.39000000001396984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7106.63</v>
      </c>
      <c r="D1278" s="2">
        <f>BILANCA!E274</f>
        <v>152223.22999999998</v>
      </c>
      <c r="E1278" s="2">
        <v>0</v>
      </c>
      <c r="F1278" s="2">
        <v>0</v>
      </c>
      <c r="G1278" s="3">
        <f t="shared" si="38"/>
        <v>83496.228119999985</v>
      </c>
      <c r="H1278" s="3">
        <f t="shared" si="41"/>
        <v>0.59999999998126441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146485.35999999999</v>
      </c>
      <c r="E1281" s="2">
        <v>0</v>
      </c>
      <c r="F1281" s="2">
        <v>0</v>
      </c>
      <c r="G1281" s="3">
        <f t="shared" si="48"/>
        <v>79395.065119999999</v>
      </c>
      <c r="H1281" s="3">
        <f t="shared" si="49"/>
        <v>0.35999999998603016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146485.35999999999</v>
      </c>
      <c r="E1287" s="2">
        <v>0</v>
      </c>
      <c r="F1287" s="2">
        <v>0</v>
      </c>
      <c r="G1287" s="3">
        <f t="shared" si="48"/>
        <v>81152.889439999999</v>
      </c>
      <c r="H1287" s="3">
        <f t="shared" si="49"/>
        <v>0.35999999998603016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6799.68</v>
      </c>
      <c r="D1291" s="2">
        <f>BILANCA!E287</f>
        <v>5544.24</v>
      </c>
      <c r="E1291" s="2">
        <v>0</v>
      </c>
      <c r="F1291" s="2">
        <v>0</v>
      </c>
      <c r="G1291" s="3">
        <f t="shared" si="48"/>
        <v>5026.5729600000004</v>
      </c>
      <c r="H1291" s="3">
        <f t="shared" si="49"/>
        <v>0.55999999999949068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306.95</v>
      </c>
      <c r="D1292" s="2">
        <f>BILANCA!E288</f>
        <v>193.63</v>
      </c>
      <c r="E1292" s="2">
        <v>0</v>
      </c>
      <c r="F1292" s="2">
        <v>0</v>
      </c>
      <c r="G1292" s="3">
        <f t="shared" si="48"/>
        <v>195.76721999999995</v>
      </c>
      <c r="H1292" s="3">
        <f t="shared" si="49"/>
        <v>0.42000000000001592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7306.34</v>
      </c>
      <c r="D1301" s="2">
        <f>BILANCA!E297</f>
        <v>1028.55</v>
      </c>
      <c r="E1301" s="2">
        <v>0</v>
      </c>
      <c r="F1301" s="2">
        <v>0</v>
      </c>
      <c r="G1301" s="3">
        <f t="shared" si="38"/>
        <v>2724.7610399999994</v>
      </c>
      <c r="H1301" s="3">
        <f t="shared" si="41"/>
        <v>0.79000000000019099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7306.34</v>
      </c>
      <c r="D1302" s="2">
        <f>BILANCA!E298</f>
        <v>1028.55</v>
      </c>
      <c r="E1302" s="2">
        <v>0</v>
      </c>
      <c r="F1302" s="2">
        <v>0</v>
      </c>
      <c r="G1302" s="3">
        <f t="shared" si="38"/>
        <v>2734.1244799999995</v>
      </c>
      <c r="H1302" s="3">
        <f t="shared" si="41"/>
        <v>0.79000000000019099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3390.44</v>
      </c>
      <c r="D1305" s="2">
        <f>BILANCA!E302</f>
        <v>4367.51</v>
      </c>
      <c r="E1305" s="2">
        <v>0</v>
      </c>
      <c r="F1305" s="2">
        <v>0</v>
      </c>
      <c r="G1305" s="3">
        <f t="shared" si="38"/>
        <v>3577.0106999999998</v>
      </c>
      <c r="H1305" s="3">
        <f t="shared" si="41"/>
        <v>0.92999999999983629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5063.18</v>
      </c>
      <c r="D1306" s="2">
        <f>BILANCA!E303</f>
        <v>149306.84</v>
      </c>
      <c r="E1306" s="2">
        <v>0</v>
      </c>
      <c r="F1306" s="2">
        <v>0</v>
      </c>
      <c r="G1306" s="3">
        <f t="shared" si="38"/>
        <v>89888.350559999992</v>
      </c>
      <c r="H1306" s="3">
        <f t="shared" si="41"/>
        <v>0.3400000000037835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3328.53</v>
      </c>
      <c r="D1311" s="2">
        <f>BILANCA!E308</f>
        <v>3940</v>
      </c>
      <c r="E1311" s="2">
        <v>0</v>
      </c>
      <c r="F1311" s="2">
        <v>0</v>
      </c>
      <c r="G1311" s="3">
        <f t="shared" si="52"/>
        <v>3373.7675300000001</v>
      </c>
      <c r="H1311" s="3">
        <f t="shared" si="41"/>
        <v>0.46999999999979991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19.91</v>
      </c>
      <c r="E1312" s="2">
        <v>0</v>
      </c>
      <c r="F1312" s="2">
        <v>0</v>
      </c>
      <c r="G1312" s="3">
        <f t="shared" si="52"/>
        <v>12.025639999999999</v>
      </c>
      <c r="H1312" s="3">
        <f t="shared" si="41"/>
        <v>8.9999999999999858E-2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2272.6</v>
      </c>
      <c r="D1339" s="2">
        <f>BILANCA!E336</f>
        <v>8056.53</v>
      </c>
      <c r="E1339" s="2">
        <v>0</v>
      </c>
      <c r="F1339" s="2">
        <v>0</v>
      </c>
      <c r="G1339" s="3">
        <f t="shared" si="52"/>
        <v>6048.8821400000006</v>
      </c>
      <c r="H1339" s="3">
        <f t="shared" si="41"/>
        <v>0.87000000000034561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163571.07</v>
      </c>
      <c r="D1340" s="2">
        <f>BILANCA!E337</f>
        <v>180430.63</v>
      </c>
      <c r="E1340" s="2">
        <v>0</v>
      </c>
      <c r="F1340" s="2">
        <v>0</v>
      </c>
      <c r="G1340" s="3">
        <f t="shared" si="52"/>
        <v>173062.66890000002</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v>
      </c>
      <c r="D1342" s="2">
        <f>BILANCA!E339</f>
        <v>0</v>
      </c>
      <c r="E1342" s="2">
        <v>0</v>
      </c>
      <c r="F1342" s="2">
        <v>0</v>
      </c>
      <c r="G1342" s="3">
        <f t="shared" si="52"/>
        <v>0.66400000000000003</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30</v>
      </c>
      <c r="E1347" s="2">
        <v>0</v>
      </c>
      <c r="F1347" s="2">
        <v>0</v>
      </c>
      <c r="G1347" s="3">
        <f t="shared" si="52"/>
        <v>20.220000000000002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900</v>
      </c>
      <c r="D1370" s="2">
        <f>BILANCA!E367</f>
        <v>1800</v>
      </c>
      <c r="E1370" s="2">
        <v>0</v>
      </c>
      <c r="F1370" s="2">
        <v>0</v>
      </c>
      <c r="G1370" s="3">
        <f t="shared" si="57"/>
        <v>1620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590.26</v>
      </c>
      <c r="D1382" s="2">
        <f>BILANCA!E379</f>
        <v>934.78</v>
      </c>
      <c r="E1382" s="2">
        <v>0</v>
      </c>
      <c r="F1382" s="2">
        <v>0</v>
      </c>
      <c r="G1382" s="3">
        <f t="shared" si="59"/>
        <v>915.05304000000001</v>
      </c>
      <c r="H1382" s="3">
        <f t="shared" si="60"/>
        <v>0.48000000000001819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3328.53</v>
      </c>
      <c r="D1383" s="2">
        <f>BILANCA!E380</f>
        <v>1725.23</v>
      </c>
      <c r="E1383" s="2">
        <v>0</v>
      </c>
      <c r="F1383" s="2">
        <v>0</v>
      </c>
      <c r="G1383" s="3">
        <f t="shared" si="59"/>
        <v>2528.5632700000001</v>
      </c>
      <c r="H1383" s="3">
        <f t="shared" si="60"/>
        <v>0.6999999999998181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1028.55</v>
      </c>
      <c r="D1390" s="2">
        <f>BILANCA!E387</f>
        <v>1028.55</v>
      </c>
      <c r="E1390" s="2">
        <v>0</v>
      </c>
      <c r="F1390" s="2">
        <v>0</v>
      </c>
      <c r="G1390" s="3">
        <f t="shared" ref="G1390:G1399" si="61">B1390/1000*C1390+B1390/500*D1390</f>
        <v>1172.547</v>
      </c>
      <c r="H1390" s="3">
        <f t="shared" ref="H1390:H1399" si="62">ABS(C1390-ROUND(C1390,0))+ABS(D1390-ROUND(D1390,0))</f>
        <v>0.90000000000009095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6277.79</v>
      </c>
      <c r="D1395" s="2">
        <f>BILANCA!E392</f>
        <v>0</v>
      </c>
      <c r="E1395" s="2">
        <v>0</v>
      </c>
      <c r="F1395" s="2">
        <v>0</v>
      </c>
      <c r="G1395" s="3">
        <f t="shared" si="61"/>
        <v>2416.9491499999999</v>
      </c>
      <c r="H1395" s="3">
        <f t="shared" si="62"/>
        <v>0.21000000000003638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2024196.6300000001</v>
      </c>
      <c r="D1510" s="2">
        <f>'RAS-funkcijski'!E114</f>
        <v>2425332.7400000002</v>
      </c>
      <c r="E1510" s="2">
        <v>0</v>
      </c>
      <c r="F1510" s="2">
        <v>0</v>
      </c>
      <c r="G1510" s="3">
        <f t="shared" si="52"/>
        <v>756234.83210000012</v>
      </c>
      <c r="H1510" s="3">
        <f t="shared" si="63"/>
        <v>0.62999999965541065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1875154.84</v>
      </c>
      <c r="D1511" s="2">
        <f>'RAS-funkcijski'!E115</f>
        <v>2253469.35</v>
      </c>
      <c r="E1511" s="2">
        <v>0</v>
      </c>
      <c r="F1511" s="2">
        <v>0</v>
      </c>
      <c r="G1511" s="3">
        <f t="shared" si="52"/>
        <v>708412.38294000004</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1875154.84</v>
      </c>
      <c r="D1513" s="2">
        <f>'RAS-funkcijski'!E117</f>
        <v>2253469.35</v>
      </c>
      <c r="E1513" s="2">
        <v>0</v>
      </c>
      <c r="F1513" s="2">
        <v>0</v>
      </c>
      <c r="G1513" s="3">
        <f t="shared" si="52"/>
        <v>721176.57001999998</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149041.79</v>
      </c>
      <c r="D1522" s="2">
        <f>'RAS-funkcijski'!E126</f>
        <v>171863.39</v>
      </c>
      <c r="E1522" s="2">
        <v>0</v>
      </c>
      <c r="F1522" s="2">
        <v>0</v>
      </c>
      <c r="G1522" s="3">
        <f t="shared" si="52"/>
        <v>60117.765540000008</v>
      </c>
      <c r="H1522" s="3">
        <f t="shared" si="63"/>
        <v>0.60000000000582077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2024196.6300000001</v>
      </c>
      <c r="D1537" s="14">
        <f>'RAS-funkcijski'!E141</f>
        <v>2425332.7400000002</v>
      </c>
      <c r="E1537" s="14">
        <v>0</v>
      </c>
      <c r="F1537" s="14">
        <v>0</v>
      </c>
      <c r="G1537" s="15">
        <f t="shared" si="52"/>
        <v>941856.10907000024</v>
      </c>
      <c r="H1537" s="15">
        <f t="shared" si="63"/>
        <v>0.62999999965541065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62929.77</v>
      </c>
      <c r="E1538" s="7">
        <v>0</v>
      </c>
      <c r="F1538" s="7">
        <v>0</v>
      </c>
      <c r="G1538" s="8">
        <f t="shared" si="52"/>
        <v>125.85954</v>
      </c>
      <c r="H1538" s="8">
        <f t="shared" si="63"/>
        <v>0.23000000000320142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62929.77</v>
      </c>
      <c r="E1539" s="2">
        <v>0</v>
      </c>
      <c r="F1539" s="2">
        <v>0</v>
      </c>
      <c r="G1539" s="3">
        <f t="shared" si="52"/>
        <v>251.71907999999999</v>
      </c>
      <c r="H1539" s="3">
        <f t="shared" si="63"/>
        <v>0.23000000000320142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62929.77</v>
      </c>
      <c r="E1540" s="2">
        <v>0</v>
      </c>
      <c r="F1540" s="2">
        <v>0</v>
      </c>
      <c r="G1540" s="3">
        <f t="shared" si="52"/>
        <v>377.57862</v>
      </c>
      <c r="H1540" s="3">
        <f t="shared" si="63"/>
        <v>0.23000000000320142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62929.77</v>
      </c>
      <c r="E1542" s="2">
        <v>0</v>
      </c>
      <c r="F1542" s="2">
        <v>0</v>
      </c>
      <c r="G1542" s="3">
        <f t="shared" si="52"/>
        <v>629.29769999999996</v>
      </c>
      <c r="H1542" s="3">
        <f t="shared" si="63"/>
        <v>0.23000000000320142</v>
      </c>
      <c r="I1542" s="11">
        <f t="shared" si="64"/>
        <v>144.73847100201465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170664.46</v>
      </c>
      <c r="D1582" s="7"/>
      <c r="E1582" s="7">
        <v>0</v>
      </c>
      <c r="F1582" s="7">
        <v>0</v>
      </c>
      <c r="G1582" s="8">
        <f t="shared" ref="G1582:G1686" si="70">B1582/1000*C1582</f>
        <v>170.66445999999999</v>
      </c>
      <c r="H1582" s="8">
        <f t="shared" ref="H1582:H1686" si="71">ABS(C1582-ROUND(C1582,0))</f>
        <v>0.45999999999185093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2311336.0799999996</v>
      </c>
      <c r="D1583" s="2">
        <v>0</v>
      </c>
      <c r="E1583" s="2">
        <v>0</v>
      </c>
      <c r="F1583" s="2">
        <v>0</v>
      </c>
      <c r="G1583" s="3">
        <f t="shared" si="70"/>
        <v>4622.6721599999992</v>
      </c>
      <c r="H1583" s="3">
        <f t="shared" si="71"/>
        <v>7.9999999608844519E-2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9441.7800000000007</v>
      </c>
      <c r="D1584" s="2">
        <v>0</v>
      </c>
      <c r="E1584" s="2">
        <v>0</v>
      </c>
      <c r="F1584" s="2">
        <v>0</v>
      </c>
      <c r="G1584" s="3">
        <f t="shared" si="70"/>
        <v>28.325340000000004</v>
      </c>
      <c r="H1584" s="3">
        <f t="shared" si="71"/>
        <v>0.21999999999934516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2277218.63</v>
      </c>
      <c r="D1585" s="2">
        <v>0</v>
      </c>
      <c r="E1585" s="2">
        <v>0</v>
      </c>
      <c r="F1585" s="2">
        <v>0</v>
      </c>
      <c r="G1585" s="3">
        <f t="shared" si="70"/>
        <v>9108.8745199999994</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1883949.71</v>
      </c>
      <c r="D1586" s="2">
        <v>0</v>
      </c>
      <c r="E1586" s="2">
        <v>0</v>
      </c>
      <c r="F1586" s="2">
        <v>0</v>
      </c>
      <c r="G1586" s="3">
        <f t="shared" si="70"/>
        <v>9419.7485500000003</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375541.92</v>
      </c>
      <c r="D1587" s="2">
        <v>0</v>
      </c>
      <c r="E1587" s="2">
        <v>0</v>
      </c>
      <c r="F1587" s="2">
        <v>0</v>
      </c>
      <c r="G1587" s="3">
        <f t="shared" si="70"/>
        <v>2253.2515199999998</v>
      </c>
      <c r="H1587" s="3">
        <f t="shared" si="71"/>
        <v>8.0000000016298145E-2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1557.42</v>
      </c>
      <c r="D1588" s="2">
        <v>0</v>
      </c>
      <c r="E1588" s="2">
        <v>0</v>
      </c>
      <c r="F1588" s="2">
        <v>0</v>
      </c>
      <c r="G1588" s="3">
        <f t="shared" si="70"/>
        <v>10.901940000000002</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14918.92</v>
      </c>
      <c r="D1591" s="2">
        <v>0</v>
      </c>
      <c r="E1591" s="2">
        <v>0</v>
      </c>
      <c r="F1591" s="2">
        <v>0</v>
      </c>
      <c r="G1591" s="3">
        <f t="shared" si="70"/>
        <v>149.1892</v>
      </c>
      <c r="H1591" s="3">
        <f t="shared" si="71"/>
        <v>7.999999999992724E-2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796.5</v>
      </c>
      <c r="D1592" s="2">
        <v>0</v>
      </c>
      <c r="E1592" s="2">
        <v>0</v>
      </c>
      <c r="F1592" s="2">
        <v>0</v>
      </c>
      <c r="G1592" s="3">
        <f t="shared" si="70"/>
        <v>8.7614999999999998</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454.16</v>
      </c>
      <c r="D1593" s="2">
        <v>0</v>
      </c>
      <c r="E1593" s="2">
        <v>0</v>
      </c>
      <c r="F1593" s="2">
        <v>0</v>
      </c>
      <c r="G1593" s="3">
        <f t="shared" si="70"/>
        <v>5.4499200000000005</v>
      </c>
      <c r="H1593" s="3">
        <f t="shared" si="71"/>
        <v>0.16000000000002501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21975.67</v>
      </c>
      <c r="D1594" s="2">
        <v>0</v>
      </c>
      <c r="E1594" s="2">
        <v>0</v>
      </c>
      <c r="F1594" s="2">
        <v>0</v>
      </c>
      <c r="G1594" s="3">
        <f t="shared" si="70"/>
        <v>285.68370999999996</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2700</v>
      </c>
      <c r="D1601" s="2">
        <v>0</v>
      </c>
      <c r="E1601" s="2">
        <v>0</v>
      </c>
      <c r="F1601" s="2">
        <v>0</v>
      </c>
      <c r="G1601" s="3">
        <f>B1601/1000*C1601</f>
        <v>54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2289053.3699999996</v>
      </c>
      <c r="D1602" s="2">
        <v>0</v>
      </c>
      <c r="E1602" s="2">
        <v>0</v>
      </c>
      <c r="F1602" s="2">
        <v>0</v>
      </c>
      <c r="G1602" s="3">
        <f t="shared" si="70"/>
        <v>48070.120769999994</v>
      </c>
      <c r="H1602" s="3">
        <f t="shared" si="71"/>
        <v>0.36999999964609742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11600.56</v>
      </c>
      <c r="D1603" s="2">
        <v>0</v>
      </c>
      <c r="E1603" s="2">
        <v>0</v>
      </c>
      <c r="F1603" s="2">
        <v>0</v>
      </c>
      <c r="G1603" s="3">
        <f t="shared" si="70"/>
        <v>255.21231999999998</v>
      </c>
      <c r="H1603" s="3">
        <f t="shared" si="71"/>
        <v>0.44000000000050932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2254575.1399999997</v>
      </c>
      <c r="D1604" s="2">
        <v>0</v>
      </c>
      <c r="E1604" s="2">
        <v>0</v>
      </c>
      <c r="F1604" s="2">
        <v>0</v>
      </c>
      <c r="G1604" s="3">
        <f t="shared" si="70"/>
        <v>51855.22821999999</v>
      </c>
      <c r="H1604" s="3">
        <f t="shared" si="71"/>
        <v>0.13999999966472387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1868357.65</v>
      </c>
      <c r="D1605" s="2">
        <v>0</v>
      </c>
      <c r="E1605" s="2">
        <v>0</v>
      </c>
      <c r="F1605" s="2">
        <v>0</v>
      </c>
      <c r="G1605" s="3">
        <f t="shared" si="70"/>
        <v>44840.583599999998</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368520.38</v>
      </c>
      <c r="D1606" s="2">
        <v>0</v>
      </c>
      <c r="E1606" s="2">
        <v>0</v>
      </c>
      <c r="F1606" s="2">
        <v>0</v>
      </c>
      <c r="G1606" s="3">
        <f t="shared" si="70"/>
        <v>9213.0095000000001</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1557.53</v>
      </c>
      <c r="D1607" s="2">
        <v>0</v>
      </c>
      <c r="E1607" s="2">
        <v>0</v>
      </c>
      <c r="F1607" s="2">
        <v>0</v>
      </c>
      <c r="G1607" s="3">
        <f t="shared" si="70"/>
        <v>40.495779999999996</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14918.92</v>
      </c>
      <c r="D1610" s="2">
        <v>0</v>
      </c>
      <c r="E1610" s="2">
        <v>0</v>
      </c>
      <c r="F1610" s="2">
        <v>0</v>
      </c>
      <c r="G1610" s="3">
        <f t="shared" si="70"/>
        <v>432.64868000000001</v>
      </c>
      <c r="H1610" s="3">
        <f t="shared" si="71"/>
        <v>7.999999999992724E-2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796.5</v>
      </c>
      <c r="D1611" s="2">
        <v>0</v>
      </c>
      <c r="E1611" s="2">
        <v>0</v>
      </c>
      <c r="F1611" s="2">
        <v>0</v>
      </c>
      <c r="G1611" s="3">
        <f t="shared" si="70"/>
        <v>23.895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424.16</v>
      </c>
      <c r="D1612" s="2">
        <v>0</v>
      </c>
      <c r="E1612" s="2">
        <v>0</v>
      </c>
      <c r="F1612" s="2">
        <v>0</v>
      </c>
      <c r="G1612" s="3">
        <f t="shared" si="70"/>
        <v>13.148960000000001</v>
      </c>
      <c r="H1612" s="3">
        <f t="shared" si="71"/>
        <v>0.16000000000002501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21977.67</v>
      </c>
      <c r="D1613" s="2">
        <v>0</v>
      </c>
      <c r="E1613" s="2">
        <v>0</v>
      </c>
      <c r="F1613" s="2">
        <v>0</v>
      </c>
      <c r="G1613" s="3">
        <f t="shared" si="70"/>
        <v>703.28543999999999</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900</v>
      </c>
      <c r="D1620" s="2">
        <v>0</v>
      </c>
      <c r="E1620" s="2">
        <v>0</v>
      </c>
      <c r="F1620" s="2">
        <v>0</v>
      </c>
      <c r="G1620" s="3">
        <f>B1620/1000*C1620</f>
        <v>35.1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192947.16999999993</v>
      </c>
      <c r="D1621" s="2">
        <v>0</v>
      </c>
      <c r="E1621" s="2">
        <v>0</v>
      </c>
      <c r="F1621" s="2">
        <v>0</v>
      </c>
      <c r="G1621" s="3">
        <f t="shared" si="70"/>
        <v>7717.8867999999975</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8056.53</v>
      </c>
      <c r="D1622" s="2">
        <v>0</v>
      </c>
      <c r="E1622" s="2">
        <v>0</v>
      </c>
      <c r="F1622" s="2">
        <v>0</v>
      </c>
      <c r="G1622" s="3">
        <f t="shared" si="70"/>
        <v>330.31772999999998</v>
      </c>
      <c r="H1622" s="3">
        <f t="shared" si="71"/>
        <v>0.47000000000025466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8056.53</v>
      </c>
      <c r="D1628" s="2">
        <v>0</v>
      </c>
      <c r="E1628" s="2">
        <v>0</v>
      </c>
      <c r="F1628" s="2">
        <v>0</v>
      </c>
      <c r="G1628" s="3">
        <f t="shared" si="70"/>
        <v>378.65690999999998</v>
      </c>
      <c r="H1628" s="3">
        <f t="shared" si="71"/>
        <v>0.47000000000025466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8056.53</v>
      </c>
      <c r="D1634" s="2">
        <v>0</v>
      </c>
      <c r="E1634" s="2">
        <v>0</v>
      </c>
      <c r="F1634" s="2">
        <v>0</v>
      </c>
      <c r="G1634" s="3">
        <f t="shared" si="70"/>
        <v>426.99608999999998</v>
      </c>
      <c r="H1634" s="3">
        <f t="shared" si="71"/>
        <v>0.47000000000025466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8056.53</v>
      </c>
      <c r="D1635" s="2">
        <v>0</v>
      </c>
      <c r="E1635" s="2">
        <v>0</v>
      </c>
      <c r="F1635" s="2">
        <v>0</v>
      </c>
      <c r="G1635" s="3">
        <f t="shared" si="70"/>
        <v>435.05261999999999</v>
      </c>
      <c r="H1635" s="3">
        <f t="shared" si="71"/>
        <v>0.47000000000025466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184890.64</v>
      </c>
      <c r="D1681" s="2">
        <v>0</v>
      </c>
      <c r="E1681" s="2">
        <v>0</v>
      </c>
      <c r="F1681" s="2">
        <v>0</v>
      </c>
      <c r="G1681" s="3">
        <f t="shared" si="70"/>
        <v>18489.064000000002</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2660.01</v>
      </c>
      <c r="D1682" s="2">
        <v>0</v>
      </c>
      <c r="E1682" s="2">
        <v>0</v>
      </c>
      <c r="F1682" s="2">
        <v>0</v>
      </c>
      <c r="G1682" s="3">
        <f t="shared" si="70"/>
        <v>268.66101000000003</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180430.63</v>
      </c>
      <c r="D1683" s="2">
        <v>0</v>
      </c>
      <c r="E1683" s="2">
        <v>0</v>
      </c>
      <c r="F1683" s="2">
        <v>0</v>
      </c>
      <c r="G1683" s="3">
        <f t="shared" si="70"/>
        <v>18403.92426</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1800</v>
      </c>
      <c r="D1686" s="14">
        <v>0</v>
      </c>
      <c r="E1686" s="14">
        <v>0</v>
      </c>
      <c r="F1686" s="14">
        <v>0</v>
      </c>
      <c r="G1686" s="15">
        <f t="shared" si="70"/>
        <v>189</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10758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2039194.5699999998</v>
      </c>
      <c r="I17" s="275">
        <f>'PR-RAS'!E6</f>
        <v>2271329.4700000002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2005115.93</v>
      </c>
      <c r="I18" s="275">
        <f>'PR-RAS'!E152</f>
        <v>2403257.0699999994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21877.659999999945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132125.60999999908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1227851.02</v>
      </c>
      <c r="I22" s="275">
        <f>BILANCA!E7</f>
        <v>1186996.9200000002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199648.75</v>
      </c>
      <c r="I23" s="275">
        <f>BILANCA!E69</f>
        <v>213044.78999999998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170664.46000000002</v>
      </c>
      <c r="I24" s="275">
        <f>BILANCA!E177</f>
        <v>192947.17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1256835.3099999998</v>
      </c>
      <c r="I25" s="275">
        <f>BILANCA!E251</f>
        <v>1207094.54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2024196.6300000001</v>
      </c>
      <c r="I30" s="275">
        <f>'RAS-funkcijski'!E114</f>
        <v>2425332.7400000002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2024196.6300000001</v>
      </c>
      <c r="I31" s="275">
        <f>'RAS-funkcijski'!E141</f>
        <v>2425332.7400000002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62929.77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170664.46</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192947.16999999993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8056.53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184890.64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66"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2039194.5699999998</v>
      </c>
      <c r="E6" s="60">
        <f>E7+E43+E49+E82+E106+E125+E134+E140</f>
        <v>2271329.4700000002</v>
      </c>
      <c r="F6" s="45">
        <f t="shared" ref="F6:F132" si="0">IF(D6&lt;&gt;0,IF(E6/D6&gt;=100,"&gt;&gt;100",E6/D6*100),"-")</f>
        <v>111.38365624423963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1802378.6199999999</v>
      </c>
      <c r="E49" s="60">
        <f>E50+E53+E58+E61+E64+E68+E71+E74+E77</f>
        <v>1980672.85</v>
      </c>
      <c r="F49" s="45">
        <f t="shared" si="0"/>
        <v>109.89216294631814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1802378.6199999999</v>
      </c>
      <c r="E68" s="60">
        <f t="shared" si="11"/>
        <v>1980672.85</v>
      </c>
      <c r="F68" s="45">
        <f t="shared" si="0"/>
        <v>109.89216294631814</v>
      </c>
    </row>
    <row r="69" spans="1:6" ht="12.75" customHeight="1" x14ac:dyDescent="0.2">
      <c r="A69" s="63" t="s">
        <v>141</v>
      </c>
      <c r="B69" s="64" t="s">
        <v>142</v>
      </c>
      <c r="C69" s="247" t="s">
        <v>141</v>
      </c>
      <c r="D69" s="194">
        <v>1789702.39</v>
      </c>
      <c r="E69" s="194">
        <v>1969230.27</v>
      </c>
      <c r="F69" s="45">
        <f t="shared" si="0"/>
        <v>110.03115830895214</v>
      </c>
    </row>
    <row r="70" spans="1:6" ht="24" x14ac:dyDescent="0.2">
      <c r="A70" s="63" t="s">
        <v>143</v>
      </c>
      <c r="B70" s="64" t="s">
        <v>144</v>
      </c>
      <c r="C70" s="247" t="s">
        <v>143</v>
      </c>
      <c r="D70" s="194">
        <v>12676.23</v>
      </c>
      <c r="E70" s="194">
        <v>11442.58</v>
      </c>
      <c r="F70" s="45">
        <f t="shared" si="0"/>
        <v>90.268005550546178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8.94</v>
      </c>
      <c r="E82" s="60">
        <f t="shared" si="15"/>
        <v>18.3</v>
      </c>
      <c r="F82" s="45">
        <f t="shared" si="0"/>
        <v>204.69798657718124</v>
      </c>
    </row>
    <row r="83" spans="1:6" ht="12.75" customHeight="1" x14ac:dyDescent="0.2">
      <c r="A83" s="63">
        <v>641</v>
      </c>
      <c r="B83" s="64" t="s">
        <v>169</v>
      </c>
      <c r="C83" s="247" t="s">
        <v>170</v>
      </c>
      <c r="D83" s="60">
        <f t="shared" ref="D83:E83" si="16">SUM(D84:D90)</f>
        <v>8.94</v>
      </c>
      <c r="E83" s="60">
        <f t="shared" si="16"/>
        <v>18.3</v>
      </c>
      <c r="F83" s="45">
        <f t="shared" si="0"/>
        <v>204.69798657718124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8.94</v>
      </c>
      <c r="E85" s="194">
        <v>18.3</v>
      </c>
      <c r="F85" s="45">
        <f t="shared" si="0"/>
        <v>204.69798657718124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92745.919999999998</v>
      </c>
      <c r="E106" s="60">
        <f>E107+E112+E120+E124</f>
        <v>119747.59</v>
      </c>
      <c r="F106" s="45">
        <f t="shared" si="0"/>
        <v>129.11359335267792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92745.919999999998</v>
      </c>
      <c r="E112" s="60">
        <f t="shared" si="20"/>
        <v>119747.59</v>
      </c>
      <c r="F112" s="45">
        <f t="shared" si="0"/>
        <v>129.11359335267792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92745.919999999998</v>
      </c>
      <c r="E117" s="194">
        <v>119747.59</v>
      </c>
      <c r="F117" s="45">
        <f t="shared" si="0"/>
        <v>129.11359335267792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21223.59</v>
      </c>
      <c r="E125" s="60">
        <f t="shared" si="22"/>
        <v>22135.870000000003</v>
      </c>
      <c r="F125" s="45">
        <f t="shared" si="0"/>
        <v>104.29842453609403</v>
      </c>
    </row>
    <row r="126" spans="1:6" ht="12.75" customHeight="1" x14ac:dyDescent="0.2">
      <c r="A126" s="63">
        <v>661</v>
      </c>
      <c r="B126" s="65" t="s">
        <v>255</v>
      </c>
      <c r="C126" s="247" t="s">
        <v>256</v>
      </c>
      <c r="D126" s="60">
        <f t="shared" ref="D126:E126" si="23">SUM(D127:D128)</f>
        <v>12193.05</v>
      </c>
      <c r="E126" s="60">
        <f t="shared" si="23"/>
        <v>19759.54</v>
      </c>
      <c r="F126" s="45">
        <f t="shared" si="0"/>
        <v>162.05576127384046</v>
      </c>
    </row>
    <row r="127" spans="1:6" ht="12.75" customHeight="1" x14ac:dyDescent="0.2">
      <c r="A127" s="63">
        <v>6614</v>
      </c>
      <c r="B127" s="65" t="s">
        <v>257</v>
      </c>
      <c r="C127" s="247" t="s">
        <v>258</v>
      </c>
      <c r="D127" s="194">
        <v>0</v>
      </c>
      <c r="E127" s="194">
        <v>3881.81</v>
      </c>
      <c r="F127" s="45" t="str">
        <f t="shared" si="0"/>
        <v>-</v>
      </c>
    </row>
    <row r="128" spans="1:6" ht="12.75" customHeight="1" x14ac:dyDescent="0.2">
      <c r="A128" s="63">
        <v>6615</v>
      </c>
      <c r="B128" s="65" t="s">
        <v>259</v>
      </c>
      <c r="C128" s="247" t="s">
        <v>260</v>
      </c>
      <c r="D128" s="194">
        <v>12193.05</v>
      </c>
      <c r="E128" s="194">
        <v>15877.73</v>
      </c>
      <c r="F128" s="45">
        <f t="shared" si="0"/>
        <v>130.21951029479911</v>
      </c>
    </row>
    <row r="129" spans="1:6" ht="36" x14ac:dyDescent="0.2">
      <c r="A129" s="63">
        <v>663</v>
      </c>
      <c r="B129" s="182" t="s">
        <v>261</v>
      </c>
      <c r="C129" s="247" t="s">
        <v>262</v>
      </c>
      <c r="D129" s="60">
        <f t="shared" ref="D129:E129" si="24">SUM(D130:D133)</f>
        <v>9030.5400000000009</v>
      </c>
      <c r="E129" s="60">
        <f t="shared" si="24"/>
        <v>2376.33</v>
      </c>
      <c r="F129" s="45">
        <f t="shared" si="0"/>
        <v>26.314373226850218</v>
      </c>
    </row>
    <row r="130" spans="1:6" ht="12.75" customHeight="1" x14ac:dyDescent="0.2">
      <c r="A130" s="63">
        <v>6631</v>
      </c>
      <c r="B130" s="65" t="s">
        <v>263</v>
      </c>
      <c r="C130" s="247" t="s">
        <v>264</v>
      </c>
      <c r="D130" s="194">
        <v>8130.54</v>
      </c>
      <c r="E130" s="194">
        <v>1296.33</v>
      </c>
      <c r="F130" s="45">
        <f t="shared" si="0"/>
        <v>15.943959441808293</v>
      </c>
    </row>
    <row r="131" spans="1:6" ht="12.75" customHeight="1" x14ac:dyDescent="0.2">
      <c r="A131" s="63">
        <v>6632</v>
      </c>
      <c r="B131" s="182" t="s">
        <v>265</v>
      </c>
      <c r="C131" s="247" t="s">
        <v>266</v>
      </c>
      <c r="D131" s="194">
        <v>900</v>
      </c>
      <c r="E131" s="194">
        <v>1080</v>
      </c>
      <c r="F131" s="45">
        <f t="shared" si="0"/>
        <v>120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122837.5</v>
      </c>
      <c r="E134" s="60">
        <f t="shared" si="25"/>
        <v>148754.85999999999</v>
      </c>
      <c r="F134" s="45">
        <f t="shared" ref="F134:F229" si="26">IF(D134&lt;&gt;0,IF(E134/D134&gt;=100,"&gt;&gt;100",E134/D134*100),"-")</f>
        <v>121.0988989518673</v>
      </c>
    </row>
    <row r="135" spans="1:6" ht="24" x14ac:dyDescent="0.2">
      <c r="A135" s="63">
        <v>671</v>
      </c>
      <c r="B135" s="182" t="s">
        <v>273</v>
      </c>
      <c r="C135" s="247" t="s">
        <v>274</v>
      </c>
      <c r="D135" s="60">
        <f t="shared" ref="D135:E135" si="27">SUM(D136:D138)</f>
        <v>122837.5</v>
      </c>
      <c r="E135" s="60">
        <f t="shared" si="27"/>
        <v>148754.85999999999</v>
      </c>
      <c r="F135" s="45">
        <f t="shared" si="26"/>
        <v>121.0988989518673</v>
      </c>
    </row>
    <row r="136" spans="1:6" ht="12.75" customHeight="1" x14ac:dyDescent="0.2">
      <c r="A136" s="63">
        <v>6711</v>
      </c>
      <c r="B136" s="65" t="s">
        <v>275</v>
      </c>
      <c r="C136" s="247" t="s">
        <v>276</v>
      </c>
      <c r="D136" s="194">
        <v>122837.5</v>
      </c>
      <c r="E136" s="194">
        <v>148754.85999999999</v>
      </c>
      <c r="F136" s="45">
        <f t="shared" si="26"/>
        <v>121.0988989518673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2005115.93</v>
      </c>
      <c r="E152" s="60">
        <f>E153+E164+E202+E221+E230+E262+E273</f>
        <v>2403257.0699999994</v>
      </c>
      <c r="F152" s="45">
        <f t="shared" si="26"/>
        <v>119.85626536815752</v>
      </c>
    </row>
    <row r="153" spans="1:6" ht="12.75" customHeight="1" x14ac:dyDescent="0.2">
      <c r="A153" s="63">
        <v>31</v>
      </c>
      <c r="B153" s="64" t="s">
        <v>308</v>
      </c>
      <c r="C153" s="247" t="s">
        <v>3</v>
      </c>
      <c r="D153" s="60">
        <f t="shared" ref="D153:E153" si="30">D154+D159+D160</f>
        <v>1655851.4300000002</v>
      </c>
      <c r="E153" s="60">
        <f t="shared" si="30"/>
        <v>2004808.7199999997</v>
      </c>
      <c r="F153" s="45">
        <f t="shared" si="26"/>
        <v>121.07419081674493</v>
      </c>
    </row>
    <row r="154" spans="1:6" ht="12.75" customHeight="1" x14ac:dyDescent="0.2">
      <c r="A154" s="63">
        <v>311</v>
      </c>
      <c r="B154" s="64" t="s">
        <v>309</v>
      </c>
      <c r="C154" s="247" t="s">
        <v>310</v>
      </c>
      <c r="D154" s="60">
        <f t="shared" ref="D154:E154" si="31">SUM(D155:D158)</f>
        <v>1368123.9800000002</v>
      </c>
      <c r="E154" s="60">
        <f t="shared" si="31"/>
        <v>1662788.0499999998</v>
      </c>
      <c r="F154" s="45">
        <f t="shared" si="26"/>
        <v>121.53781925524028</v>
      </c>
    </row>
    <row r="155" spans="1:6" ht="12.75" customHeight="1" x14ac:dyDescent="0.2">
      <c r="A155" s="63">
        <v>3111</v>
      </c>
      <c r="B155" s="64" t="s">
        <v>311</v>
      </c>
      <c r="C155" s="247" t="s">
        <v>312</v>
      </c>
      <c r="D155" s="194">
        <v>1324566.8700000001</v>
      </c>
      <c r="E155" s="194">
        <v>1590346.69</v>
      </c>
      <c r="F155" s="45">
        <f t="shared" si="26"/>
        <v>120.06541353401055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33798.370000000003</v>
      </c>
      <c r="E157" s="194">
        <v>58702.21</v>
      </c>
      <c r="F157" s="45">
        <f t="shared" si="26"/>
        <v>173.68355337846174</v>
      </c>
    </row>
    <row r="158" spans="1:6" ht="12.75" customHeight="1" x14ac:dyDescent="0.2">
      <c r="A158" s="63">
        <v>3114</v>
      </c>
      <c r="B158" s="65" t="s">
        <v>317</v>
      </c>
      <c r="C158" s="247" t="s">
        <v>318</v>
      </c>
      <c r="D158" s="194">
        <v>9758.74</v>
      </c>
      <c r="E158" s="194">
        <v>13739.15</v>
      </c>
      <c r="F158" s="45">
        <f t="shared" si="26"/>
        <v>140.78815502821061</v>
      </c>
    </row>
    <row r="159" spans="1:6" ht="12.75" customHeight="1" x14ac:dyDescent="0.2">
      <c r="A159" s="63">
        <v>312</v>
      </c>
      <c r="B159" s="65" t="s">
        <v>319</v>
      </c>
      <c r="C159" s="247" t="s">
        <v>320</v>
      </c>
      <c r="D159" s="194">
        <v>64419.79</v>
      </c>
      <c r="E159" s="194">
        <v>70031.55</v>
      </c>
      <c r="F159" s="45">
        <f t="shared" si="26"/>
        <v>108.71123609685782</v>
      </c>
    </row>
    <row r="160" spans="1:6" ht="12.75" customHeight="1" x14ac:dyDescent="0.2">
      <c r="A160" s="63">
        <v>313</v>
      </c>
      <c r="B160" s="65" t="s">
        <v>321</v>
      </c>
      <c r="C160" s="247" t="s">
        <v>322</v>
      </c>
      <c r="D160" s="60">
        <f t="shared" ref="D160:E160" si="32">SUM(D161:D163)</f>
        <v>223307.66</v>
      </c>
      <c r="E160" s="60">
        <f t="shared" si="32"/>
        <v>271989.12</v>
      </c>
      <c r="F160" s="45">
        <f t="shared" si="26"/>
        <v>121.80017470067976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223307.66</v>
      </c>
      <c r="E162" s="194">
        <v>271945.25</v>
      </c>
      <c r="F162" s="45">
        <f t="shared" si="26"/>
        <v>121.78052915874001</v>
      </c>
    </row>
    <row r="163" spans="1:6" ht="12.75" customHeight="1" x14ac:dyDescent="0.2">
      <c r="A163" s="63">
        <v>3133</v>
      </c>
      <c r="B163" s="64" t="s">
        <v>327</v>
      </c>
      <c r="C163" s="247" t="s">
        <v>328</v>
      </c>
      <c r="D163" s="194">
        <v>0</v>
      </c>
      <c r="E163" s="194">
        <v>43.87</v>
      </c>
      <c r="F163" s="45" t="str">
        <f t="shared" si="26"/>
        <v>-</v>
      </c>
    </row>
    <row r="164" spans="1:6" ht="12.75" customHeight="1" x14ac:dyDescent="0.2">
      <c r="A164" s="70">
        <v>32</v>
      </c>
      <c r="B164" s="65" t="s">
        <v>329</v>
      </c>
      <c r="C164" s="247" t="s">
        <v>330</v>
      </c>
      <c r="D164" s="60">
        <f>D165+D170+D178+D188+D189+D194</f>
        <v>333183.48000000004</v>
      </c>
      <c r="E164" s="60">
        <f>E165+E170+E178+E188+E189+E194</f>
        <v>381175.51</v>
      </c>
      <c r="F164" s="45">
        <f t="shared" si="26"/>
        <v>114.40408450022792</v>
      </c>
    </row>
    <row r="165" spans="1:6" ht="12.75" customHeight="1" x14ac:dyDescent="0.2">
      <c r="A165" s="63">
        <v>321</v>
      </c>
      <c r="B165" s="64" t="s">
        <v>331</v>
      </c>
      <c r="C165" s="247" t="s">
        <v>332</v>
      </c>
      <c r="D165" s="60">
        <f t="shared" ref="D165:E165" si="33">SUM(D166:D169)</f>
        <v>63369.35</v>
      </c>
      <c r="E165" s="60">
        <f t="shared" si="33"/>
        <v>71167.97</v>
      </c>
      <c r="F165" s="45">
        <f t="shared" si="26"/>
        <v>112.30661195041452</v>
      </c>
    </row>
    <row r="166" spans="1:6" ht="12.75" customHeight="1" x14ac:dyDescent="0.2">
      <c r="A166" s="63">
        <v>3211</v>
      </c>
      <c r="B166" s="64" t="s">
        <v>333</v>
      </c>
      <c r="C166" s="247" t="s">
        <v>334</v>
      </c>
      <c r="D166" s="194">
        <v>7895.22</v>
      </c>
      <c r="E166" s="194">
        <v>8054.76</v>
      </c>
      <c r="F166" s="45">
        <f t="shared" si="26"/>
        <v>102.02071633216048</v>
      </c>
    </row>
    <row r="167" spans="1:6" ht="12.75" customHeight="1" x14ac:dyDescent="0.2">
      <c r="A167" s="63">
        <v>3212</v>
      </c>
      <c r="B167" s="64" t="s">
        <v>335</v>
      </c>
      <c r="C167" s="247" t="s">
        <v>336</v>
      </c>
      <c r="D167" s="194">
        <v>53163.63</v>
      </c>
      <c r="E167" s="194">
        <v>60966.41</v>
      </c>
      <c r="F167" s="45">
        <f t="shared" si="26"/>
        <v>114.67691352151839</v>
      </c>
    </row>
    <row r="168" spans="1:6" ht="12.75" customHeight="1" x14ac:dyDescent="0.2">
      <c r="A168" s="63">
        <v>3213</v>
      </c>
      <c r="B168" s="64" t="s">
        <v>337</v>
      </c>
      <c r="C168" s="247" t="s">
        <v>338</v>
      </c>
      <c r="D168" s="194">
        <v>1075</v>
      </c>
      <c r="E168" s="194">
        <v>1002.3</v>
      </c>
      <c r="F168" s="45">
        <f t="shared" si="26"/>
        <v>93.237209302325567</v>
      </c>
    </row>
    <row r="169" spans="1:6" ht="12.75" customHeight="1" x14ac:dyDescent="0.2">
      <c r="A169" s="63">
        <v>3214</v>
      </c>
      <c r="B169" s="64" t="s">
        <v>339</v>
      </c>
      <c r="C169" s="247" t="s">
        <v>340</v>
      </c>
      <c r="D169" s="194">
        <v>1235.5</v>
      </c>
      <c r="E169" s="194">
        <v>1144.5</v>
      </c>
      <c r="F169" s="45">
        <f t="shared" si="26"/>
        <v>92.634560906515588</v>
      </c>
    </row>
    <row r="170" spans="1:6" ht="12.75" customHeight="1" x14ac:dyDescent="0.2">
      <c r="A170" s="63">
        <v>322</v>
      </c>
      <c r="B170" s="64" t="s">
        <v>341</v>
      </c>
      <c r="C170" s="247" t="s">
        <v>342</v>
      </c>
      <c r="D170" s="60">
        <f t="shared" ref="D170:E170" si="34">SUM(D171:D177)</f>
        <v>185194.7</v>
      </c>
      <c r="E170" s="60">
        <f t="shared" si="34"/>
        <v>234285.54</v>
      </c>
      <c r="F170" s="45">
        <f t="shared" si="26"/>
        <v>126.50769163480379</v>
      </c>
    </row>
    <row r="171" spans="1:6" ht="12.75" customHeight="1" x14ac:dyDescent="0.2">
      <c r="A171" s="63">
        <v>3221</v>
      </c>
      <c r="B171" s="64" t="s">
        <v>343</v>
      </c>
      <c r="C171" s="247" t="s">
        <v>344</v>
      </c>
      <c r="D171" s="194">
        <v>18940.91</v>
      </c>
      <c r="E171" s="194">
        <v>25306.83</v>
      </c>
      <c r="F171" s="45">
        <f t="shared" si="26"/>
        <v>133.6093672373714</v>
      </c>
    </row>
    <row r="172" spans="1:6" ht="12.75" customHeight="1" x14ac:dyDescent="0.2">
      <c r="A172" s="63">
        <v>3222</v>
      </c>
      <c r="B172" s="64" t="s">
        <v>345</v>
      </c>
      <c r="C172" s="247" t="s">
        <v>346</v>
      </c>
      <c r="D172" s="194">
        <v>127891.03</v>
      </c>
      <c r="E172" s="194">
        <v>167709.75</v>
      </c>
      <c r="F172" s="45">
        <f t="shared" si="26"/>
        <v>131.13488099986373</v>
      </c>
    </row>
    <row r="173" spans="1:6" ht="12.75" customHeight="1" x14ac:dyDescent="0.2">
      <c r="A173" s="63">
        <v>3223</v>
      </c>
      <c r="B173" s="65" t="s">
        <v>347</v>
      </c>
      <c r="C173" s="247" t="s">
        <v>348</v>
      </c>
      <c r="D173" s="194">
        <v>33117.39</v>
      </c>
      <c r="E173" s="194">
        <v>31155.759999999998</v>
      </c>
      <c r="F173" s="45">
        <f t="shared" si="26"/>
        <v>94.076737327428276</v>
      </c>
    </row>
    <row r="174" spans="1:6" ht="12.75" customHeight="1" x14ac:dyDescent="0.2">
      <c r="A174" s="63">
        <v>3224</v>
      </c>
      <c r="B174" s="65" t="s">
        <v>349</v>
      </c>
      <c r="C174" s="247" t="s">
        <v>350</v>
      </c>
      <c r="D174" s="194">
        <v>1837</v>
      </c>
      <c r="E174" s="194">
        <v>2970.71</v>
      </c>
      <c r="F174" s="45">
        <f t="shared" si="26"/>
        <v>161.71529667936855</v>
      </c>
    </row>
    <row r="175" spans="1:6" ht="12.75" customHeight="1" x14ac:dyDescent="0.2">
      <c r="A175" s="63">
        <v>3225</v>
      </c>
      <c r="B175" s="65" t="s">
        <v>351</v>
      </c>
      <c r="C175" s="247" t="s">
        <v>352</v>
      </c>
      <c r="D175" s="194">
        <v>2167.7199999999998</v>
      </c>
      <c r="E175" s="194">
        <v>6104.52</v>
      </c>
      <c r="F175" s="45">
        <f t="shared" si="26"/>
        <v>281.61017105530237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1240.6500000000001</v>
      </c>
      <c r="E177" s="194">
        <v>1037.97</v>
      </c>
      <c r="F177" s="45">
        <f t="shared" si="26"/>
        <v>83.663402248821185</v>
      </c>
    </row>
    <row r="178" spans="1:6" ht="12.75" customHeight="1" x14ac:dyDescent="0.2">
      <c r="A178" s="63">
        <v>323</v>
      </c>
      <c r="B178" s="65" t="s">
        <v>357</v>
      </c>
      <c r="C178" s="247" t="s">
        <v>358</v>
      </c>
      <c r="D178" s="60">
        <f t="shared" ref="D178:E178" si="35">SUM(D179:D187)</f>
        <v>66607.37</v>
      </c>
      <c r="E178" s="60">
        <f t="shared" si="35"/>
        <v>65763.87</v>
      </c>
      <c r="F178" s="45">
        <f t="shared" si="26"/>
        <v>98.733623621530171</v>
      </c>
    </row>
    <row r="179" spans="1:6" ht="12.75" customHeight="1" x14ac:dyDescent="0.2">
      <c r="A179" s="63">
        <v>3231</v>
      </c>
      <c r="B179" s="65" t="s">
        <v>359</v>
      </c>
      <c r="C179" s="247" t="s">
        <v>360</v>
      </c>
      <c r="D179" s="194">
        <v>18905.45</v>
      </c>
      <c r="E179" s="194">
        <v>7068.45</v>
      </c>
      <c r="F179" s="45">
        <f t="shared" si="26"/>
        <v>37.388425030877336</v>
      </c>
    </row>
    <row r="180" spans="1:6" ht="12.75" customHeight="1" x14ac:dyDescent="0.2">
      <c r="A180" s="63">
        <v>3232</v>
      </c>
      <c r="B180" s="65" t="s">
        <v>361</v>
      </c>
      <c r="C180" s="247" t="s">
        <v>362</v>
      </c>
      <c r="D180" s="194">
        <v>11303.71</v>
      </c>
      <c r="E180" s="194">
        <v>17449.45</v>
      </c>
      <c r="F180" s="45">
        <f t="shared" si="26"/>
        <v>154.36922921766396</v>
      </c>
    </row>
    <row r="181" spans="1:6" ht="12.75" customHeight="1" x14ac:dyDescent="0.2">
      <c r="A181" s="63">
        <v>3233</v>
      </c>
      <c r="B181" s="65" t="s">
        <v>363</v>
      </c>
      <c r="C181" s="247" t="s">
        <v>364</v>
      </c>
      <c r="D181" s="194">
        <v>908.85</v>
      </c>
      <c r="E181" s="194">
        <v>248.85</v>
      </c>
      <c r="F181" s="45">
        <f t="shared" si="26"/>
        <v>27.380755900313581</v>
      </c>
    </row>
    <row r="182" spans="1:6" ht="12.75" customHeight="1" x14ac:dyDescent="0.2">
      <c r="A182" s="63">
        <v>3234</v>
      </c>
      <c r="B182" s="65" t="s">
        <v>365</v>
      </c>
      <c r="C182" s="247" t="s">
        <v>366</v>
      </c>
      <c r="D182" s="194">
        <v>17077.669999999998</v>
      </c>
      <c r="E182" s="194">
        <v>15715.86</v>
      </c>
      <c r="F182" s="45">
        <f t="shared" si="26"/>
        <v>92.025785719012035</v>
      </c>
    </row>
    <row r="183" spans="1:6" ht="12.75" customHeight="1" x14ac:dyDescent="0.2">
      <c r="A183" s="63">
        <v>3235</v>
      </c>
      <c r="B183" s="64" t="s">
        <v>367</v>
      </c>
      <c r="C183" s="247" t="s">
        <v>368</v>
      </c>
      <c r="D183" s="194">
        <v>2327.8000000000002</v>
      </c>
      <c r="E183" s="194">
        <v>2460</v>
      </c>
      <c r="F183" s="45">
        <f t="shared" si="26"/>
        <v>105.67918206031446</v>
      </c>
    </row>
    <row r="184" spans="1:6" ht="12.75" customHeight="1" x14ac:dyDescent="0.2">
      <c r="A184" s="63">
        <v>3236</v>
      </c>
      <c r="B184" s="64" t="s">
        <v>369</v>
      </c>
      <c r="C184" s="247" t="s">
        <v>370</v>
      </c>
      <c r="D184" s="194">
        <v>4310.63</v>
      </c>
      <c r="E184" s="194">
        <v>4988.72</v>
      </c>
      <c r="F184" s="45">
        <f t="shared" si="26"/>
        <v>115.73064726037725</v>
      </c>
    </row>
    <row r="185" spans="1:6" ht="12.75" customHeight="1" x14ac:dyDescent="0.2">
      <c r="A185" s="63">
        <v>3237</v>
      </c>
      <c r="B185" s="64" t="s">
        <v>371</v>
      </c>
      <c r="C185" s="247" t="s">
        <v>372</v>
      </c>
      <c r="D185" s="194">
        <v>7237.83</v>
      </c>
      <c r="E185" s="194">
        <v>12851.03</v>
      </c>
      <c r="F185" s="45">
        <f t="shared" si="26"/>
        <v>177.55363140609825</v>
      </c>
    </row>
    <row r="186" spans="1:6" ht="12.75" customHeight="1" x14ac:dyDescent="0.2">
      <c r="A186" s="63">
        <v>3238</v>
      </c>
      <c r="B186" s="64" t="s">
        <v>373</v>
      </c>
      <c r="C186" s="247" t="s">
        <v>374</v>
      </c>
      <c r="D186" s="194">
        <v>2571.4299999999998</v>
      </c>
      <c r="E186" s="194">
        <v>3033.25</v>
      </c>
      <c r="F186" s="45">
        <f t="shared" si="26"/>
        <v>117.95965668907962</v>
      </c>
    </row>
    <row r="187" spans="1:6" ht="12.75" customHeight="1" x14ac:dyDescent="0.2">
      <c r="A187" s="63">
        <v>3239</v>
      </c>
      <c r="B187" s="64" t="s">
        <v>375</v>
      </c>
      <c r="C187" s="247" t="s">
        <v>376</v>
      </c>
      <c r="D187" s="194">
        <v>1964</v>
      </c>
      <c r="E187" s="194">
        <v>1948.26</v>
      </c>
      <c r="F187" s="45">
        <f t="shared" si="26"/>
        <v>99.19857433808555</v>
      </c>
    </row>
    <row r="188" spans="1:6" ht="12.75" customHeight="1" x14ac:dyDescent="0.2">
      <c r="A188" s="63">
        <v>324</v>
      </c>
      <c r="B188" s="64" t="s">
        <v>377</v>
      </c>
      <c r="C188" s="247" t="s">
        <v>378</v>
      </c>
      <c r="D188" s="194">
        <v>12460.14</v>
      </c>
      <c r="E188" s="194">
        <v>1559.61</v>
      </c>
      <c r="F188" s="45">
        <f t="shared" si="26"/>
        <v>12.51679355127631</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5551.92</v>
      </c>
      <c r="E194" s="60">
        <f t="shared" si="36"/>
        <v>8398.52</v>
      </c>
      <c r="F194" s="45">
        <f t="shared" si="26"/>
        <v>151.27235262755946</v>
      </c>
    </row>
    <row r="195" spans="1:6" ht="12.75" customHeight="1" x14ac:dyDescent="0.2">
      <c r="A195" s="63">
        <v>3291</v>
      </c>
      <c r="B195" s="183" t="s">
        <v>391</v>
      </c>
      <c r="C195" s="247" t="s">
        <v>392</v>
      </c>
      <c r="D195" s="194">
        <v>72.569999999999993</v>
      </c>
      <c r="E195" s="194">
        <v>128.47</v>
      </c>
      <c r="F195" s="45">
        <f t="shared" si="26"/>
        <v>177.02907537549953</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184.85</v>
      </c>
      <c r="E197" s="194">
        <v>1545.67</v>
      </c>
      <c r="F197" s="45">
        <f t="shared" si="26"/>
        <v>836.17527725182583</v>
      </c>
    </row>
    <row r="198" spans="1:6" ht="12.75" customHeight="1" x14ac:dyDescent="0.2">
      <c r="A198" s="63">
        <v>3294</v>
      </c>
      <c r="B198" s="64" t="s">
        <v>397</v>
      </c>
      <c r="C198" s="247" t="s">
        <v>398</v>
      </c>
      <c r="D198" s="194">
        <v>163.09</v>
      </c>
      <c r="E198" s="194">
        <v>220</v>
      </c>
      <c r="F198" s="45">
        <f t="shared" si="26"/>
        <v>134.89484333803421</v>
      </c>
    </row>
    <row r="199" spans="1:6" ht="12.75" customHeight="1" x14ac:dyDescent="0.2">
      <c r="A199" s="63">
        <v>3295</v>
      </c>
      <c r="B199" s="64" t="s">
        <v>399</v>
      </c>
      <c r="C199" s="247" t="s">
        <v>400</v>
      </c>
      <c r="D199" s="194">
        <v>4003</v>
      </c>
      <c r="E199" s="194">
        <v>4992</v>
      </c>
      <c r="F199" s="45">
        <f t="shared" si="26"/>
        <v>124.70647014738945</v>
      </c>
    </row>
    <row r="200" spans="1:6" ht="12.75" customHeight="1" x14ac:dyDescent="0.2">
      <c r="A200" s="63" t="s">
        <v>401</v>
      </c>
      <c r="B200" s="64" t="s">
        <v>402</v>
      </c>
      <c r="C200" s="247" t="s">
        <v>401</v>
      </c>
      <c r="D200" s="194">
        <v>0</v>
      </c>
      <c r="E200" s="194">
        <v>808.77</v>
      </c>
      <c r="F200" s="45" t="str">
        <f t="shared" si="26"/>
        <v>-</v>
      </c>
    </row>
    <row r="201" spans="1:6" ht="12.75" customHeight="1" x14ac:dyDescent="0.2">
      <c r="A201" s="63">
        <v>3299</v>
      </c>
      <c r="B201" s="64" t="s">
        <v>403</v>
      </c>
      <c r="C201" s="247" t="s">
        <v>404</v>
      </c>
      <c r="D201" s="194">
        <v>1128.4100000000001</v>
      </c>
      <c r="E201" s="194">
        <v>703.61</v>
      </c>
      <c r="F201" s="45">
        <f t="shared" si="26"/>
        <v>62.354108878864942</v>
      </c>
    </row>
    <row r="202" spans="1:6" ht="12.75" customHeight="1" x14ac:dyDescent="0.2">
      <c r="A202" s="63">
        <v>34</v>
      </c>
      <c r="B202" s="183" t="s">
        <v>405</v>
      </c>
      <c r="C202" s="247" t="s">
        <v>406</v>
      </c>
      <c r="D202" s="60">
        <f t="shared" ref="D202:E202" si="37">D203+D208+D216</f>
        <v>348.47</v>
      </c>
      <c r="E202" s="60">
        <f t="shared" si="37"/>
        <v>1557.42</v>
      </c>
      <c r="F202" s="45">
        <f t="shared" si="26"/>
        <v>446.93086922834101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348.47</v>
      </c>
      <c r="E216" s="60">
        <f t="shared" si="40"/>
        <v>1557.42</v>
      </c>
      <c r="F216" s="45">
        <f t="shared" si="26"/>
        <v>446.93086922834101</v>
      </c>
    </row>
    <row r="217" spans="1:6" ht="12.75" customHeight="1" x14ac:dyDescent="0.2">
      <c r="A217" s="63">
        <v>3431</v>
      </c>
      <c r="B217" s="182" t="s">
        <v>435</v>
      </c>
      <c r="C217" s="247" t="s">
        <v>436</v>
      </c>
      <c r="D217" s="194">
        <v>264.41000000000003</v>
      </c>
      <c r="E217" s="194">
        <v>285.43</v>
      </c>
      <c r="F217" s="45">
        <f t="shared" si="26"/>
        <v>107.94977497068945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84.06</v>
      </c>
      <c r="E219" s="194">
        <v>1271.99</v>
      </c>
      <c r="F219" s="45">
        <f t="shared" si="26"/>
        <v>1513.1929574113728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14952.16</v>
      </c>
      <c r="E262" s="60">
        <f t="shared" si="55"/>
        <v>14918.92</v>
      </c>
      <c r="F262" s="45">
        <f t="shared" ref="F262:F268" si="56">IF(D262&lt;&gt;0,IF(E262/D262&gt;=100,"&gt;&gt;100",E262/D262*100),"-")</f>
        <v>99.777690982439992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14952.16</v>
      </c>
      <c r="E269" s="60">
        <f t="shared" si="58"/>
        <v>14918.92</v>
      </c>
      <c r="F269" s="45">
        <f t="shared" ref="F269:F272" si="59">IF(D269&lt;&gt;0,IF(E269/D269&gt;=100,"&gt;&gt;100",E269/D269*100),"-")</f>
        <v>99.777690982439992</v>
      </c>
    </row>
    <row r="270" spans="1:6" ht="12.75" customHeight="1" x14ac:dyDescent="0.2">
      <c r="A270" s="63">
        <v>3721</v>
      </c>
      <c r="B270" s="65" t="s">
        <v>532</v>
      </c>
      <c r="C270" s="247" t="s">
        <v>533</v>
      </c>
      <c r="D270" s="194">
        <v>300</v>
      </c>
      <c r="E270" s="194">
        <v>300</v>
      </c>
      <c r="F270" s="45">
        <f t="shared" si="59"/>
        <v>100</v>
      </c>
    </row>
    <row r="271" spans="1:6" ht="12.75" customHeight="1" x14ac:dyDescent="0.2">
      <c r="A271" s="63">
        <v>3722</v>
      </c>
      <c r="B271" s="65" t="s">
        <v>534</v>
      </c>
      <c r="C271" s="247" t="s">
        <v>535</v>
      </c>
      <c r="D271" s="194">
        <v>14652.16</v>
      </c>
      <c r="E271" s="194">
        <v>14618.92</v>
      </c>
      <c r="F271" s="45">
        <f t="shared" si="59"/>
        <v>99.773139250458641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780.39</v>
      </c>
      <c r="E273" s="60">
        <f t="shared" si="60"/>
        <v>796.5</v>
      </c>
      <c r="F273" s="45">
        <f t="shared" ref="F273:F277" si="61">IF(D273&lt;&gt;0,IF(E273/D273&gt;=100,"&gt;&gt;100",E273/D273*100),"-")</f>
        <v>102.06435243916503</v>
      </c>
    </row>
    <row r="274" spans="1:6" ht="12.75" customHeight="1" x14ac:dyDescent="0.2">
      <c r="A274" s="63">
        <v>381</v>
      </c>
      <c r="B274" s="64" t="s">
        <v>540</v>
      </c>
      <c r="C274" s="247" t="s">
        <v>541</v>
      </c>
      <c r="D274" s="60">
        <f t="shared" ref="D274:E274" si="62">SUM(D275:D277)</f>
        <v>780.39</v>
      </c>
      <c r="E274" s="60">
        <f t="shared" si="62"/>
        <v>796.5</v>
      </c>
      <c r="F274" s="45">
        <f t="shared" si="61"/>
        <v>102.06435243916503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780.39</v>
      </c>
      <c r="E276" s="194">
        <v>796.5</v>
      </c>
      <c r="F276" s="45">
        <f t="shared" si="61"/>
        <v>102.06435243916503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2005115.93</v>
      </c>
      <c r="E299" s="60">
        <f>E152-E297+E298</f>
        <v>2403257.0699999994</v>
      </c>
      <c r="F299" s="45">
        <f t="shared" si="68"/>
        <v>119.85626536815752</v>
      </c>
    </row>
    <row r="300" spans="1:6" ht="12.75" customHeight="1" x14ac:dyDescent="0.2">
      <c r="A300" s="63" t="s">
        <v>581</v>
      </c>
      <c r="B300" s="64" t="s">
        <v>592</v>
      </c>
      <c r="C300" s="247" t="s">
        <v>593</v>
      </c>
      <c r="D300" s="60">
        <f>IF(D6&gt;=D299,D6-D299,0)</f>
        <v>34078.639999999898</v>
      </c>
      <c r="E300" s="60">
        <f>IF(E6&gt;=E299,E6-E299,0)</f>
        <v>0</v>
      </c>
      <c r="F300" s="45">
        <f t="shared" si="68"/>
        <v>0</v>
      </c>
    </row>
    <row r="301" spans="1:6" ht="12.75" customHeight="1" x14ac:dyDescent="0.2">
      <c r="A301" s="63" t="s">
        <v>581</v>
      </c>
      <c r="B301" s="64" t="s">
        <v>594</v>
      </c>
      <c r="C301" s="247" t="s">
        <v>595</v>
      </c>
      <c r="D301" s="60">
        <f>IF(D299&gt;=D6,D299-D6,0)</f>
        <v>0</v>
      </c>
      <c r="E301" s="60">
        <f>IF(E299&gt;=E6,E299-E6,0)</f>
        <v>131927.59999999916</v>
      </c>
      <c r="F301" s="45" t="str">
        <f t="shared" si="68"/>
        <v>-</v>
      </c>
    </row>
    <row r="302" spans="1:6" ht="12.75" customHeight="1" x14ac:dyDescent="0.2">
      <c r="A302" s="63">
        <v>92211</v>
      </c>
      <c r="B302" s="64" t="s">
        <v>596</v>
      </c>
      <c r="C302" s="247" t="s">
        <v>597</v>
      </c>
      <c r="D302" s="194">
        <v>6879.72</v>
      </c>
      <c r="E302" s="194">
        <v>21877.66</v>
      </c>
      <c r="F302" s="45">
        <f t="shared" si="68"/>
        <v>318.00218613548225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7106.63</v>
      </c>
      <c r="E304" s="194">
        <v>152223.23000000001</v>
      </c>
      <c r="F304" s="45">
        <f t="shared" si="68"/>
        <v>2141.9889596053263</v>
      </c>
    </row>
    <row r="305" spans="1:6" ht="12" x14ac:dyDescent="0.2">
      <c r="A305" s="63">
        <v>9661</v>
      </c>
      <c r="B305" s="220" t="s">
        <v>602</v>
      </c>
      <c r="C305" s="247" t="s">
        <v>603</v>
      </c>
      <c r="D305" s="194">
        <v>306.95</v>
      </c>
      <c r="E305" s="194">
        <v>193.63</v>
      </c>
      <c r="F305" s="45">
        <f t="shared" si="68"/>
        <v>63.081935168594242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19080.7</v>
      </c>
      <c r="E360" s="60">
        <f t="shared" si="86"/>
        <v>22075.67</v>
      </c>
      <c r="F360" s="45">
        <f t="shared" si="72"/>
        <v>115.69633189558033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19080.7</v>
      </c>
      <c r="E373" s="60">
        <f t="shared" si="90"/>
        <v>22075.67</v>
      </c>
      <c r="F373" s="45">
        <f t="shared" si="72"/>
        <v>115.69633189558033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6404.47</v>
      </c>
      <c r="E379" s="60">
        <f t="shared" si="92"/>
        <v>13172.71</v>
      </c>
      <c r="F379" s="45">
        <f t="shared" si="72"/>
        <v>205.67993916748767</v>
      </c>
    </row>
    <row r="380" spans="1:6" ht="12.75" customHeight="1" x14ac:dyDescent="0.2">
      <c r="A380" s="63">
        <v>4221</v>
      </c>
      <c r="B380" s="64" t="s">
        <v>647</v>
      </c>
      <c r="C380" s="247" t="s">
        <v>739</v>
      </c>
      <c r="D380" s="194">
        <v>2065.98</v>
      </c>
      <c r="E380" s="194">
        <v>8441.75</v>
      </c>
      <c r="F380" s="45">
        <f t="shared" si="72"/>
        <v>408.60753734305268</v>
      </c>
    </row>
    <row r="381" spans="1:6" ht="12.75" customHeight="1" x14ac:dyDescent="0.2">
      <c r="A381" s="63">
        <v>4222</v>
      </c>
      <c r="B381" s="64" t="s">
        <v>740</v>
      </c>
      <c r="C381" s="247" t="s">
        <v>741</v>
      </c>
      <c r="D381" s="194">
        <v>102</v>
      </c>
      <c r="E381" s="194">
        <v>1</v>
      </c>
      <c r="F381" s="45">
        <f t="shared" si="72"/>
        <v>0.98039215686274506</v>
      </c>
    </row>
    <row r="382" spans="1:6" ht="12.75" customHeight="1" x14ac:dyDescent="0.2">
      <c r="A382" s="63">
        <v>4223</v>
      </c>
      <c r="B382" s="64" t="s">
        <v>651</v>
      </c>
      <c r="C382" s="247" t="s">
        <v>742</v>
      </c>
      <c r="D382" s="194">
        <v>1664.49</v>
      </c>
      <c r="E382" s="194">
        <v>3511.46</v>
      </c>
      <c r="F382" s="45">
        <f t="shared" si="72"/>
        <v>210.96311783188844</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100</v>
      </c>
      <c r="F385" s="45" t="str">
        <f t="shared" si="72"/>
        <v>-</v>
      </c>
    </row>
    <row r="386" spans="1:6" ht="12.75" customHeight="1" x14ac:dyDescent="0.2">
      <c r="A386" s="63">
        <v>4227</v>
      </c>
      <c r="B386" s="183" t="s">
        <v>659</v>
      </c>
      <c r="C386" s="247" t="s">
        <v>746</v>
      </c>
      <c r="D386" s="194">
        <v>2572</v>
      </c>
      <c r="E386" s="194">
        <v>1118.5</v>
      </c>
      <c r="F386" s="45">
        <f t="shared" si="72"/>
        <v>43.487558320373246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12676.23</v>
      </c>
      <c r="E393" s="60">
        <f t="shared" si="94"/>
        <v>8902.9599999999991</v>
      </c>
      <c r="F393" s="45">
        <f t="shared" si="72"/>
        <v>70.233500023271901</v>
      </c>
    </row>
    <row r="394" spans="1:6" ht="12.75" customHeight="1" x14ac:dyDescent="0.2">
      <c r="A394" s="63">
        <v>4241</v>
      </c>
      <c r="B394" s="64" t="s">
        <v>756</v>
      </c>
      <c r="C394" s="247" t="s">
        <v>757</v>
      </c>
      <c r="D394" s="194">
        <v>12676.23</v>
      </c>
      <c r="E394" s="194">
        <v>8902.9599999999991</v>
      </c>
      <c r="F394" s="45">
        <f t="shared" si="72"/>
        <v>70.233500023271901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19080.7</v>
      </c>
      <c r="E418" s="60">
        <f t="shared" si="102"/>
        <v>22075.67</v>
      </c>
      <c r="F418" s="45">
        <f t="shared" si="72"/>
        <v>115.69633189558033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2039194.5699999998</v>
      </c>
      <c r="E422" s="60">
        <f>E6+E308</f>
        <v>2271329.4700000002</v>
      </c>
      <c r="F422" s="45">
        <f t="shared" si="72"/>
        <v>111.38365624423963</v>
      </c>
    </row>
    <row r="423" spans="1:6" ht="12.75" customHeight="1" x14ac:dyDescent="0.2">
      <c r="A423" s="63" t="s">
        <v>581</v>
      </c>
      <c r="B423" s="64" t="s">
        <v>804</v>
      </c>
      <c r="C423" s="247" t="s">
        <v>805</v>
      </c>
      <c r="D423" s="60">
        <f t="shared" ref="D423:E423" si="103">D299+D360</f>
        <v>2024196.63</v>
      </c>
      <c r="E423" s="60">
        <f t="shared" si="103"/>
        <v>2425332.7399999993</v>
      </c>
      <c r="F423" s="45">
        <f t="shared" si="72"/>
        <v>119.81705255580826</v>
      </c>
    </row>
    <row r="424" spans="1:6" ht="12.75" customHeight="1" x14ac:dyDescent="0.2">
      <c r="A424" s="63" t="s">
        <v>581</v>
      </c>
      <c r="B424" s="64" t="s">
        <v>806</v>
      </c>
      <c r="C424" s="247" t="s">
        <v>807</v>
      </c>
      <c r="D424" s="60">
        <f t="shared" ref="D424:E424" si="104">IF(D422&gt;=D423,D422-D423,0)</f>
        <v>14997.939999999944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154003.26999999909</v>
      </c>
      <c r="F425" s="45" t="str">
        <f t="shared" si="72"/>
        <v>-</v>
      </c>
    </row>
    <row r="426" spans="1:6" ht="12.75" customHeight="1" x14ac:dyDescent="0.2">
      <c r="A426" s="251" t="s">
        <v>810</v>
      </c>
      <c r="B426" s="183" t="s">
        <v>811</v>
      </c>
      <c r="C426" s="252" t="s">
        <v>812</v>
      </c>
      <c r="D426" s="60">
        <f t="shared" ref="D426:E426" si="106">IF(D302-D303+D419-D420&gt;=0,D302-D303+D419-D420,0)</f>
        <v>6879.72</v>
      </c>
      <c r="E426" s="60">
        <f t="shared" si="106"/>
        <v>21877.66</v>
      </c>
      <c r="F426" s="45">
        <f t="shared" si="72"/>
        <v>318.00218613548225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7106.63</v>
      </c>
      <c r="E428" s="81">
        <f t="shared" si="108"/>
        <v>152223.23000000001</v>
      </c>
      <c r="F428" s="61">
        <f t="shared" si="72"/>
        <v>2141.9889596053263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2039194.5699999998</v>
      </c>
      <c r="E643" s="60">
        <f>E422+E430</f>
        <v>2271329.4700000002</v>
      </c>
      <c r="F643" s="45">
        <f t="shared" si="109"/>
        <v>111.38365624423963</v>
      </c>
    </row>
    <row r="644" spans="1:6" ht="12.75" customHeight="1" x14ac:dyDescent="0.2">
      <c r="A644" s="63" t="s">
        <v>581</v>
      </c>
      <c r="B644" s="64" t="s">
        <v>1237</v>
      </c>
      <c r="C644" s="247" t="s">
        <v>1238</v>
      </c>
      <c r="D644" s="60">
        <f>D423+D535</f>
        <v>2024196.63</v>
      </c>
      <c r="E644" s="60">
        <f>E423+E535</f>
        <v>2425332.7399999993</v>
      </c>
      <c r="F644" s="45">
        <f t="shared" si="109"/>
        <v>119.81705255580826</v>
      </c>
    </row>
    <row r="645" spans="1:6" ht="12.75" customHeight="1" x14ac:dyDescent="0.2">
      <c r="A645" s="63" t="s">
        <v>581</v>
      </c>
      <c r="B645" s="64" t="s">
        <v>1239</v>
      </c>
      <c r="C645" s="247" t="s">
        <v>1240</v>
      </c>
      <c r="D645" s="60">
        <f t="shared" ref="D645:E645" si="163">IF(D643&gt;=D644,D643-D644,0)</f>
        <v>14997.939999999944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154003.26999999909</v>
      </c>
      <c r="F646" s="45" t="str">
        <f t="shared" si="109"/>
        <v>-</v>
      </c>
    </row>
    <row r="647" spans="1:6" ht="24" x14ac:dyDescent="0.2">
      <c r="A647" s="251" t="s">
        <v>1243</v>
      </c>
      <c r="B647" s="64" t="s">
        <v>1244</v>
      </c>
      <c r="C647" s="252" t="s">
        <v>1243</v>
      </c>
      <c r="D647" s="60">
        <f>IF(D426-D427+D641-D642&gt;=0,D426-D427+D641-D642,0)</f>
        <v>6879.72</v>
      </c>
      <c r="E647" s="60">
        <f>IF(E426-E427+E641-E642&gt;=0,E426-E427+E641-E642,0)</f>
        <v>21877.66</v>
      </c>
      <c r="F647" s="45">
        <f t="shared" si="109"/>
        <v>318.00218613548225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21877.659999999945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132125.60999999908</v>
      </c>
      <c r="F650" s="45" t="str">
        <f t="shared" si="109"/>
        <v>-</v>
      </c>
    </row>
    <row r="651" spans="1:6" ht="24" x14ac:dyDescent="0.2">
      <c r="A651" s="249" t="s">
        <v>1251</v>
      </c>
      <c r="B651" s="184" t="s">
        <v>1252</v>
      </c>
      <c r="C651" s="250" t="s">
        <v>1251</v>
      </c>
      <c r="D651" s="196">
        <v>135286.76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29696.99</v>
      </c>
      <c r="E653" s="194">
        <v>53926.83</v>
      </c>
      <c r="F653" s="45">
        <f t="shared" ref="F653:F740" si="167">IF(D653&lt;&gt;0,IF(E653/D653&gt;=100,"&gt;&gt;100",E653/D653*100),"-")</f>
        <v>181.5902217699504</v>
      </c>
    </row>
    <row r="654" spans="1:6" ht="12.75" customHeight="1" x14ac:dyDescent="0.2">
      <c r="A654" s="63" t="s">
        <v>1256</v>
      </c>
      <c r="B654" s="64" t="s">
        <v>1257</v>
      </c>
      <c r="C654" s="247" t="s">
        <v>1256</v>
      </c>
      <c r="D654" s="194">
        <v>430787.99</v>
      </c>
      <c r="E654" s="194">
        <v>500233.99</v>
      </c>
      <c r="F654" s="45">
        <f t="shared" si="167"/>
        <v>116.12069082984418</v>
      </c>
    </row>
    <row r="655" spans="1:6" ht="12.75" customHeight="1" x14ac:dyDescent="0.2">
      <c r="A655" s="63" t="s">
        <v>1258</v>
      </c>
      <c r="B655" s="64" t="s">
        <v>1259</v>
      </c>
      <c r="C655" s="247" t="s">
        <v>1258</v>
      </c>
      <c r="D655" s="194">
        <v>406558.15</v>
      </c>
      <c r="E655" s="194">
        <v>498233.95</v>
      </c>
      <c r="F655" s="45">
        <f t="shared" si="167"/>
        <v>122.54924664528308</v>
      </c>
    </row>
    <row r="656" spans="1:6" ht="24" x14ac:dyDescent="0.2">
      <c r="A656" s="63">
        <v>11</v>
      </c>
      <c r="B656" s="64" t="s">
        <v>1260</v>
      </c>
      <c r="C656" s="247" t="s">
        <v>1261</v>
      </c>
      <c r="D656" s="60">
        <f t="shared" ref="D656:E656" si="168">+D653+D654-D655</f>
        <v>53926.829999999958</v>
      </c>
      <c r="E656" s="60">
        <f t="shared" si="168"/>
        <v>55926.869999999937</v>
      </c>
      <c r="F656" s="45">
        <f t="shared" si="167"/>
        <v>103.70880320612204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68</v>
      </c>
      <c r="E658" s="253">
        <v>68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1671850.25</v>
      </c>
      <c r="E683" s="192">
        <v>1840721.37</v>
      </c>
      <c r="F683" s="71">
        <f t="shared" si="167"/>
        <v>110.1008520350432</v>
      </c>
    </row>
    <row r="684" spans="1:6" ht="24" x14ac:dyDescent="0.2">
      <c r="A684" s="70">
        <v>63613</v>
      </c>
      <c r="B684" s="182" t="s">
        <v>1317</v>
      </c>
      <c r="C684" s="278" t="s">
        <v>1318</v>
      </c>
      <c r="D684" s="192">
        <v>117852.14</v>
      </c>
      <c r="E684" s="192">
        <v>128508.9</v>
      </c>
      <c r="F684" s="71">
        <f t="shared" si="167"/>
        <v>109.04248323365194</v>
      </c>
    </row>
    <row r="685" spans="1:6" ht="24" x14ac:dyDescent="0.2">
      <c r="A685" s="63">
        <v>63622</v>
      </c>
      <c r="B685" s="244" t="s">
        <v>1319</v>
      </c>
      <c r="C685" s="247" t="s">
        <v>1320</v>
      </c>
      <c r="D685" s="194">
        <v>12676.23</v>
      </c>
      <c r="E685" s="194">
        <v>10018.049999999999</v>
      </c>
      <c r="F685" s="45">
        <f t="shared" si="167"/>
        <v>79.030200619584846</v>
      </c>
    </row>
    <row r="686" spans="1:6" ht="24" x14ac:dyDescent="0.2">
      <c r="A686" s="63">
        <v>63623</v>
      </c>
      <c r="B686" s="244" t="s">
        <v>1321</v>
      </c>
      <c r="C686" s="247" t="s">
        <v>1322</v>
      </c>
      <c r="D686" s="194">
        <v>0</v>
      </c>
      <c r="E686" s="194">
        <v>1424.53</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92646.38</v>
      </c>
      <c r="E724" s="192">
        <v>119513.60000000001</v>
      </c>
      <c r="F724" s="71">
        <f t="shared" si="167"/>
        <v>128.99975152833818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6551.77</v>
      </c>
      <c r="F732" s="71">
        <f t="shared" si="167"/>
        <v>142.43659479366406</v>
      </c>
    </row>
    <row r="733" spans="1:6" ht="12.75" customHeight="1" x14ac:dyDescent="0.2">
      <c r="A733" s="70">
        <v>31215</v>
      </c>
      <c r="B733" s="65" t="s">
        <v>1395</v>
      </c>
      <c r="C733" s="278" t="s">
        <v>1396</v>
      </c>
      <c r="D733" s="192">
        <v>3531.52</v>
      </c>
      <c r="E733" s="192">
        <v>2648.64</v>
      </c>
      <c r="F733" s="71">
        <f t="shared" si="167"/>
        <v>75</v>
      </c>
    </row>
    <row r="734" spans="1:6" ht="12.75" customHeight="1" x14ac:dyDescent="0.2">
      <c r="A734" s="70">
        <v>32121</v>
      </c>
      <c r="B734" s="65" t="s">
        <v>1397</v>
      </c>
      <c r="C734" s="278" t="s">
        <v>1398</v>
      </c>
      <c r="D734" s="192">
        <v>53163.63</v>
      </c>
      <c r="E734" s="192">
        <v>60966.41</v>
      </c>
      <c r="F734" s="71">
        <f t="shared" si="167"/>
        <v>114.67691352151839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3135.63</v>
      </c>
      <c r="E736" s="194">
        <v>3823.07</v>
      </c>
      <c r="F736" s="45">
        <f t="shared" si="167"/>
        <v>121.92350500537373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6379.74</v>
      </c>
      <c r="E738" s="194">
        <v>7388.4</v>
      </c>
      <c r="F738" s="45">
        <f t="shared" si="167"/>
        <v>115.81036217776899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300</v>
      </c>
      <c r="E850" s="194">
        <v>300</v>
      </c>
      <c r="F850" s="45">
        <f t="shared" si="169"/>
        <v>100</v>
      </c>
    </row>
    <row r="851" spans="1:6" ht="12.75" customHeight="1" x14ac:dyDescent="0.2">
      <c r="A851" s="63">
        <v>37221</v>
      </c>
      <c r="B851" s="64" t="s">
        <v>1630</v>
      </c>
      <c r="C851" s="247" t="s">
        <v>1631</v>
      </c>
      <c r="D851" s="194">
        <v>161.28</v>
      </c>
      <c r="E851" s="194">
        <v>46.08</v>
      </c>
      <c r="F851" s="45">
        <f t="shared" si="169"/>
        <v>28.571428571428569</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14490.88</v>
      </c>
      <c r="E855" s="194">
        <v>14572.84</v>
      </c>
      <c r="F855" s="45">
        <f t="shared" si="169"/>
        <v>100.56559712039572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1" zoomScaleNormal="100" workbookViewId="0">
      <selection activeCell="E252" sqref="E2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1427499.77</v>
      </c>
      <c r="E6" s="180">
        <f t="shared" si="0"/>
        <v>1400041.7100000002</v>
      </c>
      <c r="F6" s="181">
        <f t="shared" ref="F6:F298" si="1">IF(D6&gt;0,IF(E6/D6&gt;=100,"&gt;&gt;100",E6/D6*100),"-")</f>
        <v>98.076492859960325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1227851.02</v>
      </c>
      <c r="E7" s="79">
        <f t="shared" si="2"/>
        <v>1186996.9200000002</v>
      </c>
      <c r="F7" s="71">
        <f t="shared" si="1"/>
        <v>96.672715228920865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631605.68000000005</v>
      </c>
      <c r="E8" s="79">
        <f>E9+E10-E11</f>
        <v>631605.68000000005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631605.68000000005</v>
      </c>
      <c r="E9" s="192">
        <v>631605.68000000005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596245.34000000008</v>
      </c>
      <c r="E12" s="79">
        <f t="shared" si="3"/>
        <v>555391.24000000011</v>
      </c>
      <c r="F12" s="71">
        <f t="shared" si="1"/>
        <v>93.148105778067801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442472.65000000014</v>
      </c>
      <c r="E13" s="79">
        <f t="shared" si="4"/>
        <v>425776.59000000008</v>
      </c>
      <c r="F13" s="71">
        <f t="shared" si="1"/>
        <v>96.226645872914389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1335685.3400000001</v>
      </c>
      <c r="E15" s="192">
        <v>1335685.3400000001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893212.69</v>
      </c>
      <c r="E18" s="192">
        <v>909908.75</v>
      </c>
      <c r="F18" s="71">
        <f t="shared" si="1"/>
        <v>101.86921437490997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92507.899999999965</v>
      </c>
      <c r="E19" s="79">
        <f t="shared" si="5"/>
        <v>70511.88</v>
      </c>
      <c r="F19" s="71">
        <f t="shared" si="1"/>
        <v>76.222549641706308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401508.54</v>
      </c>
      <c r="E20" s="192">
        <v>409950.29</v>
      </c>
      <c r="F20" s="71">
        <f t="shared" si="1"/>
        <v>102.10250820567852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6718.32</v>
      </c>
      <c r="E21" s="192">
        <v>6719.32</v>
      </c>
      <c r="F21" s="71">
        <f t="shared" si="1"/>
        <v>100.01488467354933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42128.32</v>
      </c>
      <c r="E22" s="192">
        <v>45639.78</v>
      </c>
      <c r="F22" s="71">
        <f t="shared" si="1"/>
        <v>108.33515317012403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5579.64</v>
      </c>
      <c r="E24" s="192">
        <v>5579.64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14868.56</v>
      </c>
      <c r="E25" s="192">
        <v>14968.56</v>
      </c>
      <c r="F25" s="71">
        <f t="shared" si="1"/>
        <v>100.67256008651813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37411.35</v>
      </c>
      <c r="E26" s="192">
        <v>38529.85</v>
      </c>
      <c r="F26" s="71">
        <f t="shared" si="1"/>
        <v>102.9897343987854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415706.83</v>
      </c>
      <c r="E28" s="192">
        <v>450875.56</v>
      </c>
      <c r="F28" s="71">
        <f t="shared" si="1"/>
        <v>108.45998368609916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59090.92</v>
      </c>
      <c r="E35" s="79">
        <f t="shared" si="7"/>
        <v>56928.899999999987</v>
      </c>
      <c r="F35" s="71">
        <f t="shared" si="1"/>
        <v>96.341197598548106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100430.77</v>
      </c>
      <c r="E36" s="192">
        <v>109333.73</v>
      </c>
      <c r="F36" s="71">
        <f t="shared" si="1"/>
        <v>108.86477321641563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224.15</v>
      </c>
      <c r="E37" s="192">
        <v>224.15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41564</v>
      </c>
      <c r="E40" s="192">
        <v>52628.98</v>
      </c>
      <c r="F40" s="71">
        <f t="shared" si="1"/>
        <v>126.62154749302282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2173.87</v>
      </c>
      <c r="E45" s="79">
        <f t="shared" si="9"/>
        <v>2173.87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2173.87</v>
      </c>
      <c r="E47" s="192">
        <v>2173.87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84089.11</v>
      </c>
      <c r="E54" s="192">
        <v>90193.63</v>
      </c>
      <c r="F54" s="71">
        <f t="shared" si="1"/>
        <v>107.25958450505661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84089.11</v>
      </c>
      <c r="E55" s="192">
        <v>90193.63</v>
      </c>
      <c r="F55" s="71">
        <f t="shared" si="1"/>
        <v>107.25958450505661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199648.75</v>
      </c>
      <c r="E69" s="79">
        <f>E70+E82+E88+E119+E135+E147+E165+E171</f>
        <v>213044.78999999998</v>
      </c>
      <c r="F69" s="71">
        <f t="shared" si="1"/>
        <v>106.70980409343909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53926.83</v>
      </c>
      <c r="E70" s="79">
        <f t="shared" si="12"/>
        <v>55926.87</v>
      </c>
      <c r="F70" s="71">
        <f t="shared" si="1"/>
        <v>103.70880320612208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53926.83</v>
      </c>
      <c r="E71" s="79">
        <f t="shared" si="13"/>
        <v>55926.87</v>
      </c>
      <c r="F71" s="71">
        <f t="shared" si="1"/>
        <v>103.70880320612208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53926.83</v>
      </c>
      <c r="E73" s="192">
        <v>55926.87</v>
      </c>
      <c r="F73" s="71">
        <f t="shared" si="1"/>
        <v>103.70880320612208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3328.53</v>
      </c>
      <c r="E82" s="79">
        <f>SUM(E83:E85)-E86+E87</f>
        <v>4894.6899999999996</v>
      </c>
      <c r="F82" s="71">
        <f t="shared" si="1"/>
        <v>147.0526028006357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934.78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3328.53</v>
      </c>
      <c r="E87" s="192">
        <v>3959.91</v>
      </c>
      <c r="F87" s="71">
        <f t="shared" si="1"/>
        <v>118.96873394561563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7106.630000000001</v>
      </c>
      <c r="E147" s="79">
        <f t="shared" si="24"/>
        <v>152223.22999999998</v>
      </c>
      <c r="F147" s="71">
        <f t="shared" si="1"/>
        <v>2141.9889596053258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146485.35999999999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146485.35999999999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8146.67</v>
      </c>
      <c r="E160" s="192">
        <v>6995.36</v>
      </c>
      <c r="F160" s="71">
        <f t="shared" si="1"/>
        <v>85.867722640048015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306.95</v>
      </c>
      <c r="E161" s="192">
        <v>193.63</v>
      </c>
      <c r="F161" s="71">
        <f t="shared" si="1"/>
        <v>63.081935168594242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1346.99</v>
      </c>
      <c r="E164" s="192">
        <v>1451.12</v>
      </c>
      <c r="F164" s="71">
        <f t="shared" si="1"/>
        <v>107.7305696404576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135286.76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135286.76</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1427499.7699999998</v>
      </c>
      <c r="E176" s="79">
        <f>E177+E251</f>
        <v>1400041.71</v>
      </c>
      <c r="F176" s="71">
        <f t="shared" si="1"/>
        <v>98.076492859960325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170664.46000000002</v>
      </c>
      <c r="E177" s="79">
        <f>E178+E197+E203+E219+E247+E248</f>
        <v>192947.17</v>
      </c>
      <c r="F177" s="71">
        <f t="shared" si="1"/>
        <v>113.05644420636844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165843.67000000001</v>
      </c>
      <c r="E178" s="79">
        <f>SUM(E179:E181)+E185+E186+SUM(E194:E196)</f>
        <v>188487.16</v>
      </c>
      <c r="F178" s="71">
        <f t="shared" si="1"/>
        <v>113.6535147829278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141230.85</v>
      </c>
      <c r="E179" s="192">
        <v>156822.91</v>
      </c>
      <c r="F179" s="71">
        <f t="shared" si="1"/>
        <v>111.04012331583361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24578.47</v>
      </c>
      <c r="E180" s="192">
        <v>31600.01</v>
      </c>
      <c r="F180" s="71">
        <f t="shared" si="1"/>
        <v>128.56784820210532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34.35</v>
      </c>
      <c r="E181" s="79">
        <f t="shared" si="28"/>
        <v>34.24</v>
      </c>
      <c r="F181" s="71">
        <f t="shared" si="1"/>
        <v>99.679767103347899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34.35</v>
      </c>
      <c r="E184" s="192">
        <v>34.24</v>
      </c>
      <c r="F184" s="71">
        <f t="shared" si="1"/>
        <v>99.679767103347899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30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4818.79</v>
      </c>
      <c r="E247" s="192">
        <v>4460.01</v>
      </c>
      <c r="F247" s="71">
        <f>IF(D247&gt;0,IF(E247/D247&gt;=100,"&gt;&gt;100",E247/D247*100),"-")</f>
        <v>92.554562452399878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1256835.3099999998</v>
      </c>
      <c r="E251" s="79">
        <f>+E252+E255-E264+E274+E291</f>
        <v>1207094.54</v>
      </c>
      <c r="F251" s="71">
        <f t="shared" si="1"/>
        <v>96.04237964956603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1227851.02</v>
      </c>
      <c r="E252" s="79">
        <f>E253-E254</f>
        <v>1186996.92</v>
      </c>
      <c r="F252" s="71">
        <f t="shared" si="1"/>
        <v>96.67271522892085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1227851.02</v>
      </c>
      <c r="E253" s="192">
        <v>1186996.92</v>
      </c>
      <c r="F253" s="71">
        <f t="shared" si="1"/>
        <v>96.67271522892085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21877.66</v>
      </c>
      <c r="E255" s="79">
        <f>E256-E260</f>
        <v>-132125.60999999999</v>
      </c>
      <c r="F255" s="71">
        <f t="shared" si="1"/>
        <v>-603.92935076237575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21877.66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21877.66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132125.60999999999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132125.60999999999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7106.63</v>
      </c>
      <c r="E274" s="79">
        <f>SUM(E275:E277)+SUM(E286:E290)</f>
        <v>152223.22999999998</v>
      </c>
      <c r="F274" s="71">
        <f t="shared" si="1"/>
        <v>2141.9889596053258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146485.35999999999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146485.35999999999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6799.68</v>
      </c>
      <c r="E287" s="192">
        <v>5544.24</v>
      </c>
      <c r="F287" s="71">
        <f t="shared" si="39"/>
        <v>81.53677820132711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306.95</v>
      </c>
      <c r="E288" s="192">
        <v>193.63</v>
      </c>
      <c r="F288" s="71">
        <f t="shared" si="39"/>
        <v>63.081935168594242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7306.34</v>
      </c>
      <c r="E297" s="79">
        <f t="shared" si="42"/>
        <v>1028.55</v>
      </c>
      <c r="F297" s="71">
        <f t="shared" si="1"/>
        <v>14.077499815228963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7306.34</v>
      </c>
      <c r="E298" s="193">
        <v>1028.55</v>
      </c>
      <c r="F298" s="75">
        <f t="shared" si="1"/>
        <v>14.077499815228963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3390.44</v>
      </c>
      <c r="E302" s="192">
        <v>4367.51</v>
      </c>
      <c r="F302" s="71">
        <f t="shared" si="43"/>
        <v>128.81838345465485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5063.18</v>
      </c>
      <c r="E303" s="192">
        <v>149306.84</v>
      </c>
      <c r="F303" s="71">
        <f t="shared" si="43"/>
        <v>2948.8748178022506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3328.53</v>
      </c>
      <c r="E308" s="192">
        <v>3940</v>
      </c>
      <c r="F308" s="71">
        <f t="shared" si="43"/>
        <v>118.3705719942437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19.91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2272.6</v>
      </c>
      <c r="E336" s="192">
        <v>8056.53</v>
      </c>
      <c r="F336" s="71">
        <f t="shared" si="43"/>
        <v>354.50717240165449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163571.07</v>
      </c>
      <c r="E337" s="192">
        <v>180430.63</v>
      </c>
      <c r="F337" s="71">
        <f t="shared" si="43"/>
        <v>110.3071771799255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30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900</v>
      </c>
      <c r="E367" s="192">
        <v>1800</v>
      </c>
      <c r="F367" s="71">
        <f t="shared" si="44"/>
        <v>200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590.26</v>
      </c>
      <c r="E379" s="192">
        <v>934.78</v>
      </c>
      <c r="F379" s="71">
        <f t="shared" si="44"/>
        <v>158.36749906820722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3328.53</v>
      </c>
      <c r="E380" s="192">
        <v>1725.23</v>
      </c>
      <c r="F380" s="71">
        <f t="shared" si="44"/>
        <v>51.831589320210426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1028.55</v>
      </c>
      <c r="E387" s="192">
        <v>1028.55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6277.79</v>
      </c>
      <c r="E392" s="288"/>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2024196.6300000001</v>
      </c>
      <c r="E114" s="60">
        <f t="shared" si="22"/>
        <v>2425332.7400000002</v>
      </c>
      <c r="F114" s="45">
        <f t="shared" si="1"/>
        <v>119.81705255580827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1875154.84</v>
      </c>
      <c r="E115" s="60">
        <f t="shared" si="23"/>
        <v>2253469.35</v>
      </c>
      <c r="F115" s="45">
        <f t="shared" si="1"/>
        <v>120.1751077793661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1875154.84</v>
      </c>
      <c r="E117" s="194">
        <v>2253469.35</v>
      </c>
      <c r="F117" s="45">
        <f t="shared" si="1"/>
        <v>120.1751077793661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149041.79</v>
      </c>
      <c r="E126" s="194">
        <v>171863.39</v>
      </c>
      <c r="F126" s="45">
        <f t="shared" si="1"/>
        <v>115.31221545312896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2024196.6300000001</v>
      </c>
      <c r="E141" s="81">
        <f t="shared" si="28"/>
        <v>2425332.7400000002</v>
      </c>
      <c r="F141" s="61">
        <f t="shared" si="1"/>
        <v>119.81705255580827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62929.77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62929.77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62929.77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62929.77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4"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170664.46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2311336.0799999996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9441.7800000000007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2277218.63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1883949.71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375541.92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1557.42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14918.92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796.5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454.16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21975.67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2700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2289053.3699999996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11600.56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2254575.1399999997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1868357.65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368520.38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1557.53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14918.92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796.5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424.16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21977.67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192947.16999999993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8056.53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8056.53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8056.53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8056.53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184890.64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2660.01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180430.63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10758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2026-01-20T11:01:57Z</cp:lastPrinted>
  <dcterms:created xsi:type="dcterms:W3CDTF">2022-04-01T05:14:30Z</dcterms:created>
  <dcterms:modified xsi:type="dcterms:W3CDTF">2026-01-20T11:32:42Z</dcterms:modified>
</cp:coreProperties>
</file>